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630" yWindow="555" windowWidth="17895" windowHeight="11190" tabRatio="852" firstSheet="6" activeTab="6"/>
  </bookViews>
  <sheets>
    <sheet name="согл" sheetId="22" r:id="rId1"/>
    <sheet name="960" sheetId="2" r:id="rId2"/>
    <sheet name="415" sheetId="3" r:id="rId3"/>
    <sheet name="177" sheetId="4" r:id="rId4"/>
    <sheet name="188" sheetId="5" r:id="rId5"/>
    <sheet name="843" sheetId="6" r:id="rId6"/>
    <sheet name="2024-2026" sheetId="23" r:id="rId7"/>
  </sheets>
  <definedNames>
    <definedName name="_xlnm._FilterDatabase" localSheetId="0" hidden="1">согл!$A$6:$B$32</definedName>
    <definedName name="_xlnm.Print_Titles" localSheetId="3">'177'!$7:$8</definedName>
    <definedName name="_xlnm.Print_Titles" localSheetId="4">'188'!$7:$8</definedName>
    <definedName name="_xlnm.Print_Titles" localSheetId="6">'2024-2026'!$7:$8</definedName>
    <definedName name="_xlnm.Print_Titles" localSheetId="2">'415'!$7:$8</definedName>
    <definedName name="_xlnm.Print_Titles" localSheetId="5">'843'!$7:$8</definedName>
    <definedName name="_xlnm.Print_Titles" localSheetId="1">'960'!$7:$8</definedName>
    <definedName name="_xlnm.Print_Area" localSheetId="6">'2024-2026'!$A$1:$I$195</definedName>
    <definedName name="_xlnm.Print_Area" localSheetId="0">согл!$A$1:$O$36</definedName>
  </definedNames>
  <calcPr calcId="114210" fullCalcOnLoad="1"/>
</workbook>
</file>

<file path=xl/calcChain.xml><?xml version="1.0" encoding="utf-8"?>
<calcChain xmlns="http://schemas.openxmlformats.org/spreadsheetml/2006/main">
  <c r="F10" i="23"/>
  <c r="H173"/>
  <c r="F114"/>
  <c r="E114"/>
  <c r="E121"/>
  <c r="E124"/>
  <c r="E120"/>
  <c r="E119"/>
  <c r="E149"/>
  <c r="E173"/>
  <c r="E181"/>
  <c r="E185"/>
  <c r="E188"/>
  <c r="F121"/>
  <c r="F124"/>
  <c r="F120"/>
  <c r="F119"/>
  <c r="F149"/>
  <c r="F173"/>
  <c r="F181"/>
  <c r="F185"/>
  <c r="F188"/>
  <c r="G121"/>
  <c r="G124"/>
  <c r="G149"/>
  <c r="G120"/>
  <c r="G119"/>
  <c r="G173"/>
  <c r="G181"/>
  <c r="G185"/>
  <c r="G188"/>
  <c r="H121"/>
  <c r="H124"/>
  <c r="H120"/>
  <c r="H119"/>
  <c r="H149"/>
  <c r="H181"/>
  <c r="H185"/>
  <c r="H188"/>
  <c r="I121"/>
  <c r="I124"/>
  <c r="I120"/>
  <c r="I119"/>
  <c r="I149"/>
  <c r="I173"/>
  <c r="I181"/>
  <c r="I185"/>
  <c r="I188"/>
  <c r="D121"/>
  <c r="D124"/>
  <c r="D120"/>
  <c r="D119"/>
  <c r="D149"/>
  <c r="D173"/>
  <c r="D181"/>
  <c r="D185"/>
  <c r="D188"/>
  <c r="E73"/>
  <c r="F73"/>
  <c r="G73"/>
  <c r="H73"/>
  <c r="I73"/>
  <c r="D73"/>
  <c r="E68"/>
  <c r="I68"/>
  <c r="H68"/>
  <c r="H44"/>
  <c r="G68"/>
  <c r="F68"/>
  <c r="D68"/>
  <c r="F11"/>
  <c r="I11"/>
  <c r="H11"/>
  <c r="G11"/>
  <c r="E11"/>
  <c r="E10"/>
  <c r="E9"/>
  <c r="I38"/>
  <c r="H38"/>
  <c r="G38"/>
  <c r="F38"/>
  <c r="E38"/>
  <c r="D38"/>
  <c r="I19"/>
  <c r="H19"/>
  <c r="G19"/>
  <c r="F19"/>
  <c r="E19"/>
  <c r="E42"/>
  <c r="F42"/>
  <c r="G42"/>
  <c r="H42"/>
  <c r="I42"/>
  <c r="D42"/>
  <c r="E62"/>
  <c r="F62"/>
  <c r="G62"/>
  <c r="H62"/>
  <c r="I62"/>
  <c r="D62"/>
  <c r="F45"/>
  <c r="F44"/>
  <c r="G45"/>
  <c r="H45"/>
  <c r="I45"/>
  <c r="I44"/>
  <c r="D45"/>
  <c r="D44"/>
  <c r="E45"/>
  <c r="E24"/>
  <c r="F24"/>
  <c r="G24"/>
  <c r="G10"/>
  <c r="G9"/>
  <c r="H24"/>
  <c r="I24"/>
  <c r="D24"/>
  <c r="D19"/>
  <c r="D11"/>
  <c r="D33"/>
  <c r="E33"/>
  <c r="E32"/>
  <c r="F33"/>
  <c r="F32"/>
  <c r="G33"/>
  <c r="H33"/>
  <c r="I33"/>
  <c r="D35"/>
  <c r="D32"/>
  <c r="D10"/>
  <c r="D9"/>
  <c r="E35"/>
  <c r="F35"/>
  <c r="G35"/>
  <c r="H35"/>
  <c r="H32"/>
  <c r="I35"/>
  <c r="D57"/>
  <c r="E57"/>
  <c r="F57"/>
  <c r="G57"/>
  <c r="H57"/>
  <c r="I57"/>
  <c r="D114"/>
  <c r="G114"/>
  <c r="H114"/>
  <c r="I114"/>
  <c r="E44"/>
  <c r="I32"/>
  <c r="I10"/>
  <c r="G44"/>
  <c r="G32"/>
  <c r="Q7" i="22"/>
  <c r="Q35"/>
  <c r="P7"/>
  <c r="O7"/>
  <c r="N7"/>
  <c r="M7"/>
  <c r="L7"/>
  <c r="S11"/>
  <c r="S7"/>
  <c r="T11"/>
  <c r="T7"/>
  <c r="AA9" i="2"/>
  <c r="R11" i="22"/>
  <c r="R7"/>
  <c r="R6"/>
  <c r="H10" i="23"/>
  <c r="H9"/>
  <c r="F9"/>
  <c r="E192"/>
  <c r="I192"/>
  <c r="G192"/>
  <c r="F192"/>
  <c r="I9"/>
  <c r="D192"/>
  <c r="H192"/>
</calcChain>
</file>

<file path=xl/comments1.xml><?xml version="1.0" encoding="utf-8"?>
<comments xmlns="http://schemas.openxmlformats.org/spreadsheetml/2006/main">
  <authors>
    <author>Екатерина Буторина</author>
  </authors>
  <commentList>
    <comment ref="R9" authorId="0">
      <text>
        <r>
          <rPr>
            <b/>
            <sz val="9"/>
            <color indexed="81"/>
            <rFont val="Tahoma"/>
            <family val="2"/>
            <charset val="204"/>
          </rPr>
          <t>мф</t>
        </r>
      </text>
    </comment>
    <comment ref="S9" authorId="0">
      <text>
        <r>
          <rPr>
            <b/>
            <sz val="9"/>
            <color indexed="81"/>
            <rFont val="Tahoma"/>
            <family val="2"/>
            <charset val="204"/>
          </rPr>
          <t>2022*1,065</t>
        </r>
        <r>
          <rPr>
            <sz val="9"/>
            <color indexed="81"/>
            <rFont val="Tahoma"/>
            <family val="2"/>
            <charset val="204"/>
          </rPr>
          <t xml:space="preserve">
</t>
        </r>
      </text>
    </comment>
    <comment ref="R11" authorId="0">
      <text>
        <r>
          <rPr>
            <b/>
            <sz val="9"/>
            <color indexed="81"/>
            <rFont val="Tahoma"/>
            <family val="2"/>
            <charset val="204"/>
          </rPr>
          <t>данные уфк</t>
        </r>
        <r>
          <rPr>
            <sz val="9"/>
            <color indexed="81"/>
            <rFont val="Tahoma"/>
            <family val="2"/>
            <charset val="204"/>
          </rPr>
          <t xml:space="preserve">
</t>
        </r>
      </text>
    </comment>
    <comment ref="R13" authorId="0">
      <text>
        <r>
          <rPr>
            <sz val="9"/>
            <color indexed="81"/>
            <rFont val="Tahoma"/>
            <family val="2"/>
            <charset val="204"/>
          </rPr>
          <t>с/х 265 (фнс), патент 17343 (фнс), усн 34322 (мф)</t>
        </r>
      </text>
    </comment>
    <comment ref="R15" authorId="0">
      <text>
        <r>
          <rPr>
            <sz val="9"/>
            <color indexed="81"/>
            <rFont val="Tahoma"/>
            <family val="2"/>
            <charset val="204"/>
          </rPr>
          <t xml:space="preserve">данные УФНС
</t>
        </r>
      </text>
    </comment>
  </commentList>
</comments>
</file>

<file path=xl/sharedStrings.xml><?xml version="1.0" encoding="utf-8"?>
<sst xmlns="http://schemas.openxmlformats.org/spreadsheetml/2006/main" count="1117" uniqueCount="571">
  <si>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</si>
  <si>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960 2 02 30024 04 0217 150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</si>
  <si>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</si>
  <si>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960 2 02 30024 04 0216 150</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</si>
  <si>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</si>
  <si>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960 2 02 30024 04 0215 150</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</si>
  <si>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</si>
  <si>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960 2 02 30024 04 0214 150</t>
  </si>
  <si>
    <t>Субвенции бюджетам городских округов на осуществление отдельных государственных полномочий Удмуртской Республики в области архивного дела</t>
  </si>
  <si>
    <t>960 2 02 30024 04 0209 150</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</si>
  <si>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</si>
  <si>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960 2 02 30024 04 0208 150</t>
  </si>
  <si>
    <t>960 2 02 30024 04 0207 150</t>
  </si>
  <si>
    <t>СУБВЕНЦИИ БЮДЖЕТАМ ГОРОДСКИХ ОКРУГОВ</t>
  </si>
  <si>
    <t>974 2 02 29999 04 0119 150</t>
  </si>
  <si>
    <t>974 2 02 29999 04 0117 150</t>
  </si>
  <si>
    <t>974 2 02 29999 04 0106 150</t>
  </si>
  <si>
    <t>961 2 02 29999 04 0109 150</t>
  </si>
  <si>
    <t>961 2 02 29999 04 0107 150</t>
  </si>
  <si>
    <t>961 2 02 29999 04 0103 150</t>
  </si>
  <si>
    <t>961 2 02 29999 04 0102 150</t>
  </si>
  <si>
    <t>960 2 02 29999 04 0121 150</t>
  </si>
  <si>
    <t>960 2 02 29999 04 0117 150</t>
  </si>
  <si>
    <t>961 2 02 27233 04 0000 150</t>
  </si>
  <si>
    <t>974 2 02 25304 04 0000 150</t>
  </si>
  <si>
    <t>961 2 02 25555 04 0000 150</t>
  </si>
  <si>
    <t>960 2 02 25497 04 0000 150</t>
  </si>
  <si>
    <t>957 2 02 25466 04 0000 150</t>
  </si>
  <si>
    <t>СУБСИДИИ БЮДЖЕТАМ ГОРОДСКИХ ОКРУГОВ</t>
  </si>
  <si>
    <t>Управление финансов Администрации города Глазова</t>
  </si>
  <si>
    <t>980 2 02 15002 04 0000 150</t>
  </si>
  <si>
    <t>Дотации бюджетам городских округов на выравнивание бюджетной обеспеченности</t>
  </si>
  <si>
    <t>980 2 02 15001 04 0000 150</t>
  </si>
  <si>
    <t>ДОТАЦИИ БЮДЖЕТАМ ГОРОДСКИХ ОКРУГОВ</t>
  </si>
  <si>
    <t>974 1 17 15020 04 0000 150</t>
  </si>
  <si>
    <t>961 1 17 15020 04 0000 150</t>
  </si>
  <si>
    <t>Управление имущественных отношений Администрации города Глазова</t>
  </si>
  <si>
    <t>Управление Федеральной службы по надзору в сфере природопользования по Удмуртской Республике</t>
  </si>
  <si>
    <t>960 1 16 10123 01 0041 140</t>
  </si>
  <si>
    <t>Генеральная прокуратура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</si>
  <si>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</si>
  <si>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Федеральная регистрационная служба</t>
  </si>
  <si>
    <t>321 1 16 10123 01 0041 140</t>
  </si>
  <si>
    <t>Министерство внутренних дел Российской Федерации</t>
  </si>
  <si>
    <t>188 1 16 10123 01 0041 140</t>
  </si>
  <si>
    <t>УФНС России по Удмуртской Республике</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</si>
  <si>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</si>
  <si>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182 1 16 10129 01 0000 140</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</si>
  <si>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</si>
  <si>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974 1 16 09040 04 0000 140</t>
  </si>
  <si>
    <t>961 1 16 07010 04 0000 140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</si>
  <si>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</si>
  <si>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960 1 16 02020 02 0000 140</t>
  </si>
  <si>
    <t>Управление по обеспечению деятельности мировых судей Удмуртской Республики при Правительстве Удмуртской Республики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</si>
  <si>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</si>
  <si>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897 1 16 01203 01 9000 140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</si>
  <si>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</si>
  <si>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897 1 16 01203 01 0021 140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</si>
  <si>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</si>
  <si>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</si>
  <si>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897 1 16 01193 01 0005 140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</si>
  <si>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</si>
  <si>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897 1 16 01173 01 0008 140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</si>
  <si>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</si>
  <si>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897 1 16 01153 01 9000 140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</si>
  <si>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</si>
  <si>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897 1 16 01153 01 0006 140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</si>
  <si>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</si>
  <si>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897 1 16 01143 01 9000 140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</si>
  <si>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</si>
  <si>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897 1 16 01143 01 0016 140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</si>
  <si>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</si>
  <si>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897 1 16 01143 01 0002 140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</si>
  <si>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</si>
  <si>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897 1 16 01073 01 0027 140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</si>
  <si>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</si>
  <si>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</si>
  <si>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</si>
  <si>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897 1 16 01063 01 0091 140</t>
  </si>
  <si>
    <t>897 1 16 01063 01 0009 140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</si>
  <si>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</si>
  <si>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Министерство социальной политики и труда Удмуртской Республики</t>
  </si>
  <si>
    <t>843 1 16 01073 01 0027 140</t>
  </si>
  <si>
    <t>843 1 16 01063 01 9000 140</t>
  </si>
  <si>
    <t>843 1 16 01063 01 0101 140</t>
  </si>
  <si>
    <t>843 1 16 01063 01 0009 140</t>
  </si>
  <si>
    <t>843 1 16 01053 01 0035 140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</si>
  <si>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</si>
  <si>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966 1 14 06024 04 0000 430</t>
  </si>
  <si>
    <t>966 1 14 06012 04 0000 430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</si>
  <si>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</si>
  <si>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966 1 14 02043 04 0000 410</t>
  </si>
  <si>
    <t>Прочие доходы от компенсации затрат бюджетов городских округов</t>
  </si>
  <si>
    <t>974 1 13 02994 04 0000 130</t>
  </si>
  <si>
    <t>960 1 13 02994 04 0000 130</t>
  </si>
  <si>
    <t>Прочие доходы от оказания платных услуг (работ) получателями средств бюджетов городских округов</t>
  </si>
  <si>
    <t>960 1 13 01994 04 0000 130</t>
  </si>
  <si>
    <t>ДОХОДЫ ОТ ОКАЗАНИЯ ПЛАТНЫХ УСЛУГ И КОМПЕНСАЦИИ ЗАТРАТ ГОСУДАРСТВА</t>
  </si>
  <si>
    <t>Плата за размещение отходов производства</t>
  </si>
  <si>
    <t>048 1 12 01041 01 0000 120</t>
  </si>
  <si>
    <t>Плата за сбросы загрязняющих веществ в водные объекты</t>
  </si>
  <si>
    <t>048 1 12 01030 01 0000 120</t>
  </si>
  <si>
    <t>Плата за выбросы загрязняющих веществ в атмосферный воздух стационарными объектами</t>
  </si>
  <si>
    <t>048 1 12 01010 01 0000 120</t>
  </si>
  <si>
    <t>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</si>
  <si>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966 1 11 09044 04 0014 120</t>
  </si>
  <si>
    <t>966 1 11 09044 04 0011 120</t>
  </si>
  <si>
    <t>961 1 11 09044 04 0012 120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</si>
  <si>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</si>
  <si>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960 1 11 07014 04 0000 120</t>
  </si>
  <si>
    <t>966 1 11 05034 04 0000 120</t>
  </si>
  <si>
    <t>966 1 11 05024 04 0000 120</t>
  </si>
  <si>
    <t>966 1 11 05012 04 0000 120</t>
  </si>
  <si>
    <t>НЕНАЛОГОВЫЕ ДОХОДЫ</t>
  </si>
  <si>
    <t>960 1 08 07150 01 1000 110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</si>
  <si>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</si>
  <si>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182 1 08 03010 01 1000 110</t>
  </si>
  <si>
    <t>Земельный налог с физических лиц, обладающих земельным участком, расположенным в границах городских округов</t>
  </si>
  <si>
    <t>182 1 06 06042 04 0000 110</t>
  </si>
  <si>
    <t>Земельный налог с организаций, обладающих земельным участком, расположенным в границах городских округов</t>
  </si>
  <si>
    <t>182 1 06 06032 04 0000 110</t>
  </si>
  <si>
    <t>182 1 06 01020 04 0000 110</t>
  </si>
  <si>
    <t>Налог, взимаемый в связи с применением патентной системы налогообложения, зачисляемый в бюджеты городских округов</t>
  </si>
  <si>
    <t>182 1 05 04010 02 0000 110</t>
  </si>
  <si>
    <t>Единый сельскохозяйственный налог</t>
  </si>
  <si>
    <t>182 1 05 03010 01 0000 110</t>
  </si>
  <si>
    <t>Единый налог на вмененный доход для отдельных видов деятельности (за налоговые периоды, истекшие до 1 января 2011 года)</t>
  </si>
  <si>
    <t>182 1 05 02020 02 0000 110</t>
  </si>
  <si>
    <t>Единый налог на вмененный доход для отдельных видов деятельности</t>
  </si>
  <si>
    <t>182 1 05 02010 02 0000 110</t>
  </si>
  <si>
    <t>100 1 03 02261 01 0000 110</t>
  </si>
  <si>
    <t>100 1 03 02251 01 0000 110</t>
  </si>
  <si>
    <t>100 1 03 02241 01 0000 110</t>
  </si>
  <si>
    <t>100 1 03 02231 01 0000 110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</si>
  <si>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</si>
  <si>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182 1 01 02040 01 0000 110</t>
  </si>
  <si>
    <t>Налог на доходы физических лиц с доходов,  полученных  физическими  лицами в соответствии со статьей 228 Налогового кодекса Росийской Федерации</t>
  </si>
  <si>
    <t>182 1 01 02030 01 0000 110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</si>
  <si>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натариусов, занимающихся частной практикой, адвокатов, учредивших адвокадские кабинеты и других лиц, занимающихся  частной практикой в соответствии со статьей 227 Налогового кодекса Российской Федерации</t>
  </si>
  <si>
    <t>182 1 01 02020 01 0000 110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</si>
  <si>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</si>
  <si>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</si>
  <si>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НАЛОГОВЫЕ ДОХОДЫ</t>
  </si>
  <si>
    <t>Наименование</t>
  </si>
  <si>
    <t xml:space="preserve">
Прогноз доходов бюджета
</t>
  </si>
  <si>
    <t xml:space="preserve">Наименование главного администратора доходов </t>
  </si>
  <si>
    <t>Классификация доходов бюджетов</t>
  </si>
  <si>
    <t xml:space="preserve">тыс руб </t>
  </si>
  <si>
    <t>Единица измерения:</t>
  </si>
  <si>
    <t>Наименование бюджета (публично-правового образования)</t>
  </si>
  <si>
    <t>Финансовый орган</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</si>
  <si>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</si>
  <si>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</si>
  <si>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</si>
  <si>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</si>
  <si>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</si>
  <si>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 взимаемый с налогоплательщиков, выбравших в качестве объекта налогообложения доходы</t>
  </si>
  <si>
    <t>182 1 05 01020 01 0000 110</t>
  </si>
  <si>
    <t xml:space="preserve">  Налог, взимаемый с налогоплательщиков, выбравших в качестве объекта налогообложения доходы, уменьшенные на величину расходов</t>
  </si>
  <si>
    <t>182 1 05 01050 01 0000 110</t>
  </si>
  <si>
    <t>Минимальный налог, зачисляемый в бюджеты субъектов Российской Федерации (за налоговые периоды, истекшие до 1 января 2016 года)</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</si>
  <si>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</si>
  <si>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</si>
  <si>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897 1 16 01193 01 0029 140</t>
  </si>
  <si>
    <t>897 1 16 01193 01 9000 140</t>
  </si>
  <si>
    <t>843 1 16 01203 01 9000 140</t>
  </si>
  <si>
    <t>182 1 01 02080 01 0000 110</t>
  </si>
  <si>
    <t>182 1 05 01010 01 0000 110</t>
  </si>
  <si>
    <t>966 1 11 05074 04 0000 120</t>
  </si>
  <si>
    <t>961 1 13 01994 04 0000 130</t>
  </si>
  <si>
    <t>960 1 17 15020 04 0000 150</t>
  </si>
  <si>
    <t>960 2 02 3546904 0000 150</t>
  </si>
  <si>
    <t>960 2 02 49999 04 0000 150</t>
  </si>
  <si>
    <t>961 2 02 20077 04 0000 150</t>
  </si>
  <si>
    <t>961 2 02 29999 04 0101 150</t>
  </si>
  <si>
    <t>974 2 02 29999 04 0101 150</t>
  </si>
  <si>
    <t>960 2 18 04030 04 0000 150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</si>
  <si>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</si>
  <si>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843 1 16 01053 01 9000 140</t>
  </si>
  <si>
    <t>843 1 16 01203 01 0021 140</t>
  </si>
  <si>
    <t>415 1 16 10123 01 0041 140</t>
  </si>
  <si>
    <t>182 1 09 01020 04 2100 110</t>
  </si>
  <si>
    <t>Налог на прибыль организаций, зачислявшийся до 1 января 2005 года в местные бюджеты, мобилизуемый на территориях городских округов (пени по соответствующему платежу)</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</si>
  <si>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</si>
  <si>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</si>
  <si>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Реестр источников доходов бюджета
города Глазова на 2024 год и на плановый период 2025 и 2026 годов</t>
  </si>
  <si>
    <t>Прогноз доходов бюджета на 2023 г. (текущий финансовый год)</t>
  </si>
  <si>
    <t>Кассовые поступления в текущем финансовом году (на 01 ноября 2023 г.)</t>
  </si>
  <si>
    <t>Оценка исполнения 2023 г. (текущий финансовый год)</t>
  </si>
  <si>
    <t>на 2024г. (очередной финансовый год)</t>
  </si>
  <si>
    <t>на 2025г. (первый год планового периода)</t>
  </si>
  <si>
    <t>на 2026 г. (второй год планового периода)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</si>
  <si>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</si>
  <si>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961 1 08 07173 01 1000 110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</si>
  <si>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</si>
  <si>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182 1 01 02130 01 1000 110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</si>
  <si>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</si>
  <si>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980 1 11 05034 04 0000 120</t>
  </si>
  <si>
    <t>960 1 11 09044 04 0011 120</t>
  </si>
  <si>
    <t>961 1 11 09044 04 0011 120</t>
  </si>
  <si>
    <t>980 1 13 02064 04 0000 130</t>
  </si>
  <si>
    <t>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</si>
  <si>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957 1 14 02048 04 0000 410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</si>
  <si>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</si>
  <si>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897 1 16 01053 01 0027 140</t>
  </si>
  <si>
    <t>897 1 16 01063 01 0101 140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</si>
  <si>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</si>
  <si>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897 1 16 01093 01 9000 140</t>
  </si>
  <si>
    <t>Управление финансов Администрации муниципального образования "Якшур-Бодьинский район"</t>
  </si>
  <si>
    <t>(960) Администрация муниципального образования "Город Глазов"</t>
  </si>
  <si>
    <t>Исполнение бюджета</t>
  </si>
  <si>
    <t>за период с 01.01.2021г. по 13.10.2021г.</t>
  </si>
  <si>
    <t>Единица измерения: тыс. руб.</t>
  </si>
  <si>
    <t>Код</t>
  </si>
  <si>
    <t>Наименование показателя</t>
  </si>
  <si>
    <t/>
  </si>
  <si>
    <t>Документ</t>
  </si>
  <si>
    <t>Плательщик</t>
  </si>
  <si>
    <t>Уточненный план на год</t>
  </si>
  <si>
    <t>Исполнение с начала года</t>
  </si>
  <si>
    <t>Исполнение за отчетный период</t>
  </si>
  <si>
    <t>Расхождение с начала года</t>
  </si>
  <si>
    <t>Расхождение за отчетный период</t>
  </si>
  <si>
    <t>Расхождение кассового плана</t>
  </si>
  <si>
    <t>Итого</t>
  </si>
  <si>
    <t>00010000000000000000</t>
  </si>
  <si>
    <t xml:space="preserve">      НАЛОГОВЫЕ И НЕНАЛОГОВЫЕ ДОХОДЫ</t>
  </si>
  <si>
    <t>00010800000000000000</t>
  </si>
  <si>
    <t xml:space="preserve">        ГОСУДАРСТВЕННАЯ ПОШЛИНА</t>
  </si>
  <si>
    <t>00010807150010000110</t>
  </si>
  <si>
    <t xml:space="preserve">          Государственная пошлина за выдачу разрешения на установку рекламной конструкции</t>
  </si>
  <si>
    <t>96010807150011000110</t>
  </si>
  <si>
    <t xml:space="preserve">            Государственная пошлина за выдачу разрешения на установку рекламной конструкции</t>
  </si>
  <si>
    <t>00011100000000000000</t>
  </si>
  <si>
    <t xml:space="preserve">        ДОХОДЫ ОТ ИСПОЛЬЗОВАНИЯ ИМУЩЕСТВА, НАХОДЯЩЕГОСЯ В ГОСУДАРСТВЕННОЙ И МУНИЦИПАЛЬНОЙ СОБСТВЕННОСТИ</t>
  </si>
  <si>
    <t>00011107014040000120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</si>
  <si>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</si>
  <si>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96011107014040000120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</si>
  <si>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</si>
  <si>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00011300000000000000</t>
  </si>
  <si>
    <t xml:space="preserve">        ДОХОДЫ ОТ ОКАЗАНИЯ ПЛАТНЫХ УСЛУГ И КОМПЕНСАЦИИ ЗАТРАТ ГОСУДАРСТВА</t>
  </si>
  <si>
    <t>00011301994040000130</t>
  </si>
  <si>
    <t xml:space="preserve">          Прочие доходы от оказания платных услуг (работ) получателями средств бюджетов городских округов</t>
  </si>
  <si>
    <t>96011301994040000130</t>
  </si>
  <si>
    <t xml:space="preserve">            Прочие доходы от оказания платных услуг (работ) получателями средств бюджетов городских округов</t>
  </si>
  <si>
    <t>00011302994040000130</t>
  </si>
  <si>
    <t xml:space="preserve">          Прочие доходы от компенсации затрат бюджетов городских округов</t>
  </si>
  <si>
    <t>96011302994040000130</t>
  </si>
  <si>
    <t xml:space="preserve">            Прочие доходы от компенсации затрат бюджетов городских округов</t>
  </si>
  <si>
    <t>00011600000000000000</t>
  </si>
  <si>
    <t xml:space="preserve">        ШТРАФЫ, САНКЦИИ, ВОЗМЕЩЕНИЕ УЩЕРБА</t>
  </si>
  <si>
    <t>00011602020020000140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</si>
  <si>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</si>
  <si>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96011602020020000140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</si>
  <si>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</si>
  <si>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00011607010040000140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</si>
  <si>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</si>
  <si>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96011607010040000140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</si>
  <si>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</si>
  <si>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00011610000000000000</t>
  </si>
  <si>
    <t xml:space="preserve">        Платежи в целях возмещения причиненного ущерба (убытков)</t>
  </si>
  <si>
    <t>00011610123010000140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</si>
  <si>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</si>
  <si>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96011610123010041140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</si>
  <si>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</si>
  <si>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00011700000000000000</t>
  </si>
  <si>
    <t xml:space="preserve">        ПРОЧИЕ НЕНАЛОГОВЫЕ ДОХОДЫ</t>
  </si>
  <si>
    <t>00011701040040000180</t>
  </si>
  <si>
    <t xml:space="preserve">          Невыясненные поступления, зачисляемые в бюджеты городских округов</t>
  </si>
  <si>
    <t>96011701040040000180</t>
  </si>
  <si>
    <t xml:space="preserve">            Невыясненные поступления, зачисляемые в бюджеты городских округов</t>
  </si>
  <si>
    <t>00011710000000000000</t>
  </si>
  <si>
    <t xml:space="preserve">        </t>
  </si>
  <si>
    <t>00011715020040000150</t>
  </si>
  <si>
    <t xml:space="preserve">          Инициативные платежи, зачисляемые в бюджеты городских округов</t>
  </si>
  <si>
    <t>96011715020040000150</t>
  </si>
  <si>
    <t xml:space="preserve">            Инициативные платежи, зачисляемые в бюджеты городских городов</t>
  </si>
  <si>
    <t>00020000000000000000</t>
  </si>
  <si>
    <t xml:space="preserve">      БЕЗВОЗМЕЗДНЫЕ  ПОСТУПЛЕНИЯ</t>
  </si>
  <si>
    <t>00020220000000000000</t>
  </si>
  <si>
    <t xml:space="preserve">        Субсидии бюджетам бюджетной системы Российской Федерации (межбюджетные субсидии)</t>
  </si>
  <si>
    <t>00020225497040000150</t>
  </si>
  <si>
    <t xml:space="preserve">          Субсидии бюджетам городских округов на реализацию мероприятий по обеспечению жильем молодых семей</t>
  </si>
  <si>
    <t>96020225497040000150</t>
  </si>
  <si>
    <t xml:space="preserve">            Субсидии бюджетам городских округов на реализацию мероприятий по обеспечению жильем молодых семей</t>
  </si>
  <si>
    <t>00020229999040000150</t>
  </si>
  <si>
    <t xml:space="preserve">          Прочие субсидии бюджетам городских округов</t>
  </si>
  <si>
    <t>96020229999040117150</t>
  </si>
  <si>
    <t xml:space="preserve">            Субсидии на реализацию мероприятий по организации отдыха детей в каникулярное время</t>
  </si>
  <si>
    <t>96020229999040121150</t>
  </si>
  <si>
    <t xml:space="preserve">            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</si>
  <si>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96020229999040127150</t>
  </si>
  <si>
    <t xml:space="preserve">            Субсидии бюджетам городских округов на построение и развитие аппаратно-программного комплекса "Безопасный город"</t>
  </si>
  <si>
    <t>00020230000000000000</t>
  </si>
  <si>
    <t xml:space="preserve">        Субвенции бюджетам бюджетной системы Российской Федерации</t>
  </si>
  <si>
    <t>00020230024040000150</t>
  </si>
  <si>
    <t xml:space="preserve">          Субвенции бюджетам городских округов на выполнение передаваемых полномочий субъектов Российской Федерации</t>
  </si>
  <si>
    <t>96020230024040207150</t>
  </si>
  <si>
    <t xml:space="preserve">            Субвенции на осуществление отдельных государственных полномочий по предоставлению мер социальной поддержки многодетным семьям (компенсация стоимости проезда на внутригородском транспорте, а также в автобусах пригородного сообщения для учащихся общеобразовательных организаций)</t>
  </si>
  <si>
    <t>96020230024040208150</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</si>
  <si>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</si>
  <si>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96020230024040209150</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</si>
  <si>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</si>
  <si>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96020230024040213150</t>
  </si>
  <si>
    <t xml:space="preserve">            Субвенции бюджетам городских округов на организацию социальной поддержки детей-сирот и детей, оставшихся без попечения родителей</t>
  </si>
  <si>
    <t>96020230024040214150</t>
  </si>
  <si>
    <t xml:space="preserve">            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</si>
  <si>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96020230024040215150</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</si>
  <si>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</si>
  <si>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96020230024040216150</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</si>
  <si>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</si>
  <si>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96020230024040217150</t>
  </si>
  <si>
    <t xml:space="preserve">            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</si>
  <si>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96020230024040218150</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</si>
  <si>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</si>
  <si>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96020230024040223150</t>
  </si>
  <si>
    <t xml:space="preserve">            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</si>
  <si>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96020230024040224150</t>
  </si>
  <si>
    <t xml:space="preserve">            Субвенции бюджетам городских округов на осуществление отдельных государственных полномочий по учету (регистрации) многодетных семей</t>
  </si>
  <si>
    <t>00020230027040000150</t>
  </si>
  <si>
    <t xml:space="preserve">          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</si>
  <si>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96020230027040000150</t>
  </si>
  <si>
    <t xml:space="preserve">            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</si>
  <si>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00020235120040000150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</si>
  <si>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</si>
  <si>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96020235120040000150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</si>
  <si>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</si>
  <si>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00020235260040000150</t>
  </si>
  <si>
    <t xml:space="preserve">          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</si>
  <si>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96020235260040000150</t>
  </si>
  <si>
    <t xml:space="preserve">            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</si>
  <si>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00020235469040000150</t>
  </si>
  <si>
    <t xml:space="preserve">          Субвенции бюджетам городских округов на проведение Всероссийской переписи населения 2020 года</t>
  </si>
  <si>
    <t>96020235469040000150</t>
  </si>
  <si>
    <t xml:space="preserve">            Субвенции бюджетам городских округов на проведение Всероссийской переписи населения 2020 года</t>
  </si>
  <si>
    <t>00020235930040000150</t>
  </si>
  <si>
    <t xml:space="preserve">          Субвенции бюджетам городских округов на государственную регистрацию актов гражданского состояния</t>
  </si>
  <si>
    <t>96020235930040000150</t>
  </si>
  <si>
    <t xml:space="preserve">            Субвенции бюджетам городских округов на государственную регистрацию актов гражданского состояния</t>
  </si>
  <si>
    <t>00020240000000000000</t>
  </si>
  <si>
    <t xml:space="preserve">        Иные межбюджетные трансферты</t>
  </si>
  <si>
    <t>00020249999040000150</t>
  </si>
  <si>
    <t xml:space="preserve">          Прочие межбюджетные трансферты, передаваемые бюджетам городских округов</t>
  </si>
  <si>
    <t>96020249999040000150</t>
  </si>
  <si>
    <t xml:space="preserve">            Прочие межбюджетные трансферты, передаваемые бюджетам городских округов</t>
  </si>
  <si>
    <t>00020400000000000000</t>
  </si>
  <si>
    <t xml:space="preserve">        БЕЗВОЗМЕЗДНЫЕ ПОСТУПЛЕНИЯ ОТ НЕГОСУДАРСТВЕННЫХ ОРГАНИЗАЦИЙ</t>
  </si>
  <si>
    <t>00020404020040000150</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</si>
  <si>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</si>
  <si>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96020404020040000150</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</si>
  <si>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</si>
  <si>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</si>
  <si>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</si>
  <si>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00021804030040000150</t>
  </si>
  <si>
    <t xml:space="preserve">          Доходы бюджетов городских округов от возврата иными организациями остатков субсидий прошлых лет</t>
  </si>
  <si>
    <t>96021804030040000150</t>
  </si>
  <si>
    <t xml:space="preserve">            Доходы бюджетов городских округов от возврата иными организациями остатков субсидий прошлых лет</t>
  </si>
  <si>
    <t>00021960000000000000</t>
  </si>
  <si>
    <t>00021960010040000150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</si>
  <si>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</si>
  <si>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96021960010040000150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</si>
  <si>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</si>
  <si>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ИТОГО ДОХОДОВ</t>
  </si>
  <si>
    <t>(415) Генеральная прокуратура Российской Федерации</t>
  </si>
  <si>
    <t>41511610123010041140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</si>
  <si>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</si>
  <si>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(177)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Удмуртской Республике</t>
  </si>
  <si>
    <t>17711610123010041140</t>
  </si>
  <si>
    <t>(188) Министерство внутренних дел Российской Федерации</t>
  </si>
  <si>
    <t>18811610123010041140</t>
  </si>
  <si>
    <t>(843) Министерство социальной политики и труда Удмуртской Республики</t>
  </si>
  <si>
    <t>00011601053010000140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</si>
  <si>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</si>
  <si>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84311601053010035140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</si>
  <si>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</si>
  <si>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00011601063010000140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</si>
  <si>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</si>
  <si>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84311601063010009140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</si>
  <si>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</si>
  <si>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84311601063010023140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</si>
  <si>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</si>
  <si>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84311601063010101140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</si>
  <si>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</si>
  <si>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84311601063019000140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</si>
  <si>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</si>
  <si>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00011601073010000140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</si>
  <si>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</si>
  <si>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84311601073010027140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</si>
  <si>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</si>
  <si>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00011601193010000140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</si>
  <si>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</si>
  <si>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84311601193019000140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</si>
  <si>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</si>
  <si>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00011601203010000140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</si>
  <si>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</si>
  <si>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84311601203010021140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</si>
  <si>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</si>
  <si>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84311601203019000140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</si>
  <si>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</si>
  <si>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</si>
  <si>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00011109000040000120</t>
  </si>
  <si>
    <t>Наименование доходов</t>
  </si>
  <si>
    <t>2022 год</t>
  </si>
  <si>
    <t>2023 год</t>
  </si>
  <si>
    <t>НАЛОГОВЫЕ И НЕНАЛОГОВЫЕ ДОХОДЫ</t>
  </si>
  <si>
    <t>Налог на доходы физических лиц</t>
  </si>
  <si>
    <t>НАЛОГИ НА ТОВАРЫ (РАБОТЫ, УСЛУГИ), РЕАЛИЗУЕМЫЕ НА ТЕРРИТОРИИ РОССИЙСКОЙ ФЕДЕРАЦИИ</t>
  </si>
  <si>
    <t>НАЛОГИ НА СОВОКУПНЫЙ ДОХОД</t>
  </si>
  <si>
    <t>НАЛОГИ НА ИМУЩЕСТВО</t>
  </si>
  <si>
    <t>Налог на имущество физических лиц, взимаемый по ставкам, применяемым к объектам налогообложения, расположенным в границах городских округов</t>
  </si>
  <si>
    <t>ГОСУДАРСТВЕННАЯ ПОШЛИНА</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</si>
  <si>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</si>
  <si>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</si>
  <si>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</si>
  <si>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</si>
  <si>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</si>
  <si>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</si>
  <si>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</si>
  <si>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</si>
  <si>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ПЛАТЕЖИ ПРИ ПОЛЬЗОВАНИИ ПРИРОДНЫМИ РЕСУРСАМИ</t>
  </si>
  <si>
    <t>ДОХОДЫ ОТ ПРОДАЖИ МАТЕРИАЛЬНЫХ И НЕМАТЕРИАЛЬНЫХ АКТИВОВ</t>
  </si>
  <si>
    <t>ШТРАФЫ, САНКЦИИ, ВОЗМЕЩЕНИЕ УЩЕРБА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</si>
  <si>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</si>
  <si>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ПРОЧИЕ НЕНАЛОГОВЫЕ ДОХОДЫ</t>
  </si>
  <si>
    <t>Инициативные платежи, зачисляемые в бюджеты городских округов</t>
  </si>
  <si>
    <t>БЕЗВОЗМЕЗДНЫЕ ПОСТУПЛЕНИЯ</t>
  </si>
  <si>
    <t>БЕЗВОЗМЕЗДНЫЕ ПОСТУПЛЕНИЯ ОТ ДРУГИХ БЮДЖЕТОВ БЮДЖЕТНОЙ СИСТЕМЫ РОССИЙСКОЙ ФЕДЕРАЦИИ</t>
  </si>
  <si>
    <t>Дотации бюджетам городских округов на поддержку мер по обеспечению сбалансированности бюджетов</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</si>
  <si>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</si>
  <si>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</si>
  <si>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</si>
  <si>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</si>
  <si>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</si>
  <si>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Прочие субсидии бюджетам городских округов</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</si>
  <si>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</si>
  <si>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</si>
  <si>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</si>
  <si>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на реализацию мероприятий муниципальных программ в области энергосбережения и повышения энергетической эффективности</t>
  </si>
  <si>
    <t>Субсидии на реализацию мероприятий по организации отдыха детей в каникулярное время</t>
  </si>
  <si>
    <t>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</si>
  <si>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</si>
  <si>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</si>
  <si>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</si>
  <si>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</si>
  <si>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</si>
  <si>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</si>
  <si>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</si>
  <si>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проведение Всероссийской переписи населения 2020 года</t>
  </si>
  <si>
    <t>Субвенции бюджетам городских округов на государственную регистрацию актов гражданского состояния</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</si>
  <si>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</si>
  <si>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Поступления от денежных пожертвований, предоставляемых негосударственными организациями получателям средств бюджетов городских округов</t>
  </si>
  <si>
    <t>2024 год</t>
  </si>
  <si>
    <t>Доходы от сдачи в аренду имущества, составляющего казну городских округов (за исключением земельных участков)</t>
  </si>
  <si>
    <t>Доходы, поступающие в порядке возмещения расходов, понесенных в связи с эксплуатацией имущества городских округов</t>
  </si>
  <si>
    <t>Акцизы на нефтепродукты</t>
  </si>
  <si>
    <t>Налоги на совокупный доход</t>
  </si>
  <si>
    <t>Земельный налог</t>
  </si>
  <si>
    <t>Плата за негативное воздействие на окружающую среду</t>
  </si>
  <si>
    <t>Доходы  бюджета  МО "Город Глазов"</t>
  </si>
  <si>
    <t xml:space="preserve"> (тыс. руб.)</t>
  </si>
  <si>
    <t>№ п/п</t>
  </si>
  <si>
    <t>2019 год</t>
  </si>
  <si>
    <t xml:space="preserve"> 2020 год</t>
  </si>
  <si>
    <t xml:space="preserve"> 2021 год</t>
  </si>
  <si>
    <t xml:space="preserve">Исполнение за январь-август </t>
  </si>
  <si>
    <t xml:space="preserve">Исполнение за год </t>
  </si>
  <si>
    <t>Первоначальный план</t>
  </si>
  <si>
    <t>План с учётом поправок</t>
  </si>
  <si>
    <t>План год с ростом на 10%</t>
  </si>
  <si>
    <r>
      <t xml:space="preserve">Оценка года </t>
    </r>
    <r>
      <rPr>
        <i/>
        <sz val="12"/>
        <rFont val="Times New Roman Cyr"/>
        <charset val="204"/>
      </rPr>
      <t>(по данным МФ)</t>
    </r>
  </si>
  <si>
    <r>
      <t xml:space="preserve">Оценка года </t>
    </r>
    <r>
      <rPr>
        <i/>
        <sz val="12"/>
        <rFont val="Times New Roman Cyr"/>
        <charset val="204"/>
      </rPr>
      <t>(по данным МО)</t>
    </r>
  </si>
  <si>
    <r>
      <t xml:space="preserve">Оценка года </t>
    </r>
    <r>
      <rPr>
        <i/>
        <sz val="12"/>
        <rFont val="Times New Roman Cyr"/>
        <charset val="204"/>
      </rPr>
      <t>(согласовано)</t>
    </r>
  </si>
  <si>
    <t>По данным МФ УР</t>
  </si>
  <si>
    <t>По данным МО</t>
  </si>
  <si>
    <t>План первоначальный</t>
  </si>
  <si>
    <t>Согласован прогноз на совещании</t>
  </si>
  <si>
    <t>согласован на совещании</t>
  </si>
  <si>
    <t>с корректир</t>
  </si>
  <si>
    <t>2</t>
  </si>
  <si>
    <t>Налоговые и неналоговые доходы, в том числе:</t>
  </si>
  <si>
    <t>Темпы роста, %</t>
  </si>
  <si>
    <t xml:space="preserve">Налог на доходы физических лиц </t>
  </si>
  <si>
    <t>Налог на имущество физических лиц</t>
  </si>
  <si>
    <t xml:space="preserve">Государственная пошлина </t>
  </si>
  <si>
    <t>Доходы от использования имущества, находящегося в муниципальной собственности</t>
  </si>
  <si>
    <t>Доходы от оказания платных услуг и компенсации затрат государства</t>
  </si>
  <si>
    <t>Доходы от продажи материальных и нематериальных активов</t>
  </si>
  <si>
    <t xml:space="preserve">Штрафы, санкции, возмещение ущерба </t>
  </si>
  <si>
    <t xml:space="preserve">Прочие налоговые и неналоговые доходы </t>
  </si>
  <si>
    <t xml:space="preserve">Заместитель Главы Администрации города Глазова </t>
  </si>
  <si>
    <t>по финансам, бюджетному планированию и учету</t>
  </si>
  <si>
    <t>Л.М. Хайруллина</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</si>
  <si>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</si>
  <si>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Субсидии бюджетам городских округов на софинансирование капитальных вложений в объекты муниципальной собственности </t>
  </si>
  <si>
    <t>Управление образования Администрации города Глазова</t>
  </si>
  <si>
    <t>Возврат прочих остатков субсидий, субвенций и иных межбюджетных трансфертов, имеющих целевое назначение, прошлых лет</t>
  </si>
  <si>
    <t>974 2 19 60010 04 0000 150</t>
  </si>
  <si>
    <t>Управление жилищно-коммунального хозяйства Администрации города Глазова</t>
  </si>
  <si>
    <t>961 2 19 60010 04 0000 150</t>
  </si>
  <si>
    <t>Администрация муниципального образования "Город Глазов"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</si>
  <si>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</si>
  <si>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960 2 19 60010 04 0000 150</t>
  </si>
  <si>
    <t>ВОЗВРАТ ОСТАТКОВ СУБСИДИЙ, СУБВЕНЦИЙ И ИНЫХ МЕЖБЮДЖЕТНЫХ ТРАНСФЕРТОВ, ИМЕЮЩИХ ЦЕЛЕВОЕ НАЗНАЧЕНИЕ, ПРОШЛЫХ ЛЕТ</t>
  </si>
  <si>
    <t>Доходы бюджетов городских округов от возврата бюджетными учреждениями остатков субсидий прошлых лет</t>
  </si>
  <si>
    <t>974 2 18 04010 04 0000 150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</si>
  <si>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</si>
  <si>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974 2 04 04020 04 0000 150</t>
  </si>
  <si>
    <t>960 2 04 04020 04 0000 150</t>
  </si>
  <si>
    <t>Управление культуры, спорта и молодежной политики Администрации города Глазова</t>
  </si>
  <si>
    <t>957 2 04 04020 04 0000 150</t>
  </si>
  <si>
    <t>БЕЗВОЗМЕЗДНЫЕ ПОСТУПЛЕНИЯ ОТ НЕГОСУДАРСТВЕННЫХ ОРГАНИЗАЦИЙ</t>
  </si>
  <si>
    <t>974 2 02 49999 04 0000 150</t>
  </si>
  <si>
    <t>957 2 02 49999 04 0000 150</t>
  </si>
  <si>
    <t>974 2 02 45303 04 0000 150</t>
  </si>
  <si>
    <t>Межбюджетные трансферты, передаваемые бюджетам городских округов</t>
  </si>
  <si>
    <t>960 2 02 35930 04 0000 150</t>
  </si>
  <si>
    <t>960 2 02 35260 04 0000 150</t>
  </si>
  <si>
    <t>960 2 02 35120 04 0000 150</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</si>
  <si>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</si>
  <si>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974 2 02 30029 04 0000 150</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</si>
  <si>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</si>
  <si>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974 2 02 30024 04 0206 150</t>
  </si>
  <si>
    <t>974 2 02 30024 04 0205 150</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</si>
  <si>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</si>
  <si>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974 2 02 30024 04 0202 150</t>
  </si>
  <si>
    <t>960 2 02 30027 04 0000 150</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</si>
  <si>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</si>
  <si>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961 2 02 30024 04 0225 150</t>
  </si>
  <si>
    <t xml:space="preserve"> Субвенции бюджетам городских округов на осуществление отдельных государственных полномочий по учету (регистрации) многодетных семей</t>
  </si>
  <si>
    <t>960 2 02 30024 04 0224 150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</si>
  <si>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</si>
  <si>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897 1 16 01113 01 9000 140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</si>
  <si>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</si>
  <si>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897 1 16 01153 01 0005 140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</si>
  <si>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</si>
  <si>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957 2 02 25519 04 0000 150</t>
  </si>
  <si>
    <t>Субсидия бюджетам городских округов на поддержку отрасли культуры</t>
  </si>
  <si>
    <t>957 2 02 25580 04 0000 150</t>
  </si>
  <si>
    <t>Субсидия бюджетам городских округов на реконструкцию и капитальный ремонт региональных и муниципальных театров</t>
  </si>
  <si>
    <t>Субсидии бюджетам городских округов на проведение комплексных кадастровых работ</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</si>
  <si>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</si>
  <si>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реализацию мероприятий по модернизации школьных систем образования</t>
  </si>
  <si>
    <t>974 2 02 20077 04 0000 150</t>
  </si>
  <si>
    <t>974 2 02 25750 04 0000 150</t>
  </si>
  <si>
    <t>Субсидии бюджетам городских округов на техническое оснащение муниципальных музеев</t>
  </si>
  <si>
    <t>957 2 02 25590 04 0000 150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</si>
  <si>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</si>
  <si>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974 2 02 45179 04 0000 150</t>
  </si>
  <si>
    <t>961 2 02 49999 04 0000 150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</si>
  <si>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</si>
  <si>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961 2 02 45424 04 0000 150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</si>
  <si>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</si>
  <si>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Министерство природных ресурсов и охраны окружающей среды Удмуртской Республики</t>
  </si>
  <si>
    <t>844 1 16 11050 01 0000 140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</si>
  <si>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</si>
  <si>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897 1 16 01053 01 9000 140</t>
  </si>
  <si>
    <t>897 1 16 01063 01 0008 140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</si>
  <si>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</si>
  <si>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897 1 16 01193 01 0013 140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</si>
  <si>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</si>
  <si>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</si>
  <si>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957 1 17 15020 04 0000 150</t>
  </si>
  <si>
    <t xml:space="preserve">Прочие межбюджетные трансферты, передаваемые бюджетам городских округов </t>
  </si>
  <si>
    <t>Администрация города Глазова</t>
  </si>
  <si>
    <t>Бюджет города Глазова</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</si>
  <si>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</si>
  <si>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960 2 02 30024 04 0223 150</t>
  </si>
  <si>
    <t>961 2 02 30024 04 0222 150</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</si>
  <si>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</si>
  <si>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974 2 02 30024 04 0220 150</t>
  </si>
  <si>
    <t>960 2 02 30024 04 0218 150</t>
  </si>
</sst>
</file>

<file path=xl/styles.xml><?xml version="1.0" encoding="utf-8"?>
<styleSheet xmlns="http://schemas.openxmlformats.org/spreadsheetml/2006/main">
  <numFmts count="3">
    <numFmt numFmtId="164" formatCode="_(* #,##0.00_);_(* \(#,##0.00\);_(* &quot;-&quot;??_);_(@_)"/>
    <numFmt numFmtId="165" formatCode="#,##0.0"/>
    <numFmt numFmtId="166" formatCode="dd/mm/yy;@"/>
  </numFmts>
  <fonts count="49">
    <font>
      <sz val="11"/>
      <name val="Calibri"/>
      <family val="2"/>
    </font>
    <font>
      <sz val="11"/>
      <color indexed="8"/>
      <name val="Calibri"/>
      <family val="2"/>
      <charset val="204"/>
    </font>
    <font>
      <sz val="10"/>
      <color indexed="8"/>
      <name val="Arial Cyr"/>
    </font>
    <font>
      <sz val="11"/>
      <name val="Calibri"/>
      <family val="2"/>
    </font>
    <font>
      <sz val="12"/>
      <color indexed="8"/>
      <name val="Arial Cyr"/>
    </font>
    <font>
      <sz val="10"/>
      <name val="Arial"/>
      <family val="2"/>
      <charset val="204"/>
    </font>
    <font>
      <sz val="12"/>
      <name val="Times New Roman"/>
      <family val="1"/>
      <charset val="204"/>
    </font>
    <font>
      <b/>
      <sz val="12"/>
      <name val="Times New Roman"/>
      <family val="1"/>
      <charset val="204"/>
    </font>
    <font>
      <sz val="10"/>
      <color indexed="8"/>
      <name val="Arial Cyr"/>
    </font>
    <font>
      <sz val="10"/>
      <name val="Times New Roman CYR"/>
      <charset val="204"/>
    </font>
    <font>
      <sz val="11"/>
      <name val="Times New Roman"/>
      <family val="1"/>
      <charset val="204"/>
    </font>
    <font>
      <sz val="11"/>
      <color indexed="8"/>
      <name val="Times New Roman"/>
      <family val="1"/>
      <charset val="204"/>
    </font>
    <font>
      <sz val="10"/>
      <name val="Arial Cyr"/>
      <charset val="204"/>
    </font>
    <font>
      <b/>
      <sz val="18"/>
      <name val="Times New Roman Cyr"/>
      <family val="1"/>
      <charset val="204"/>
    </font>
    <font>
      <b/>
      <sz val="12"/>
      <name val="Times New Roman Cyr"/>
      <family val="1"/>
      <charset val="204"/>
    </font>
    <font>
      <sz val="10"/>
      <name val="Times New Roman Cyr"/>
      <family val="1"/>
      <charset val="204"/>
    </font>
    <font>
      <b/>
      <sz val="16"/>
      <name val="Times New Roman Cyr"/>
      <charset val="204"/>
    </font>
    <font>
      <i/>
      <sz val="10"/>
      <name val="Times New Roman Cyr"/>
      <family val="1"/>
      <charset val="204"/>
    </font>
    <font>
      <sz val="12"/>
      <name val="Times New Roman Cyr"/>
      <family val="1"/>
      <charset val="204"/>
    </font>
    <font>
      <b/>
      <sz val="12"/>
      <name val="Times New Roman Cyr"/>
      <charset val="204"/>
    </font>
    <font>
      <b/>
      <sz val="14"/>
      <name val="Times New Roman Cyr"/>
      <family val="1"/>
      <charset val="204"/>
    </font>
    <font>
      <b/>
      <sz val="10"/>
      <name val="Times New Roman Cyr"/>
      <family val="1"/>
      <charset val="204"/>
    </font>
    <font>
      <i/>
      <sz val="12"/>
      <name val="Times New Roman Cyr"/>
      <charset val="204"/>
    </font>
    <font>
      <b/>
      <i/>
      <sz val="9"/>
      <name val="Times New Roman Cyr"/>
      <family val="1"/>
      <charset val="204"/>
    </font>
    <font>
      <b/>
      <i/>
      <sz val="9"/>
      <name val="Times New Roman"/>
      <family val="1"/>
      <charset val="204"/>
    </font>
    <font>
      <b/>
      <sz val="16"/>
      <name val="Times New Roman"/>
      <family val="1"/>
      <charset val="204"/>
    </font>
    <font>
      <b/>
      <sz val="9"/>
      <name val="Times New Roman Cyr"/>
      <family val="1"/>
      <charset val="204"/>
    </font>
    <font>
      <i/>
      <sz val="14"/>
      <name val="Times New Roman Cyr"/>
      <family val="1"/>
      <charset val="204"/>
    </font>
    <font>
      <i/>
      <sz val="16"/>
      <name val="Times New Roman"/>
      <family val="1"/>
      <charset val="204"/>
    </font>
    <font>
      <i/>
      <sz val="9"/>
      <name val="Times New Roman Cyr"/>
      <family val="1"/>
      <charset val="204"/>
    </font>
    <font>
      <i/>
      <sz val="14"/>
      <name val="Times New Roman"/>
      <family val="1"/>
      <charset val="204"/>
    </font>
    <font>
      <sz val="9"/>
      <name val="Times New Roman Cyr"/>
      <family val="1"/>
      <charset val="204"/>
    </font>
    <font>
      <sz val="18"/>
      <name val="Times New Roman Cyr"/>
      <family val="1"/>
      <charset val="204"/>
    </font>
    <font>
      <b/>
      <sz val="9"/>
      <color indexed="81"/>
      <name val="Tahoma"/>
      <family val="2"/>
      <charset val="204"/>
    </font>
    <font>
      <sz val="9"/>
      <color indexed="81"/>
      <name val="Tahoma"/>
      <family val="2"/>
      <charset val="204"/>
    </font>
    <font>
      <sz val="12"/>
      <color indexed="8"/>
      <name val="Times New Roman"/>
      <family val="1"/>
      <charset val="204"/>
    </font>
    <font>
      <b/>
      <sz val="12"/>
      <color indexed="8"/>
      <name val="Times New Roman"/>
      <family val="1"/>
      <charset val="204"/>
    </font>
    <font>
      <b/>
      <sz val="11"/>
      <color indexed="8"/>
      <name val="Times New Roman"/>
      <family val="1"/>
      <charset val="204"/>
    </font>
    <font>
      <sz val="8"/>
      <name val="Arial"/>
      <family val="2"/>
      <charset val="204"/>
    </font>
    <font>
      <sz val="8"/>
      <name val="Calibri"/>
      <family val="2"/>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2">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47"/>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86">
    <border>
      <left/>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8"/>
      </left>
      <right/>
      <top style="thin">
        <color indexed="8"/>
      </top>
      <bottom/>
      <diagonal/>
    </border>
    <border>
      <left style="thin">
        <color indexed="8"/>
      </left>
      <right/>
      <top/>
      <bottom/>
      <diagonal/>
    </border>
    <border>
      <left style="thin">
        <color indexed="8"/>
      </left>
      <right style="thin">
        <color indexed="8"/>
      </right>
      <top style="thin">
        <color indexed="64"/>
      </top>
      <bottom style="thin">
        <color indexed="8"/>
      </bottom>
      <diagonal/>
    </border>
    <border>
      <left style="thin">
        <color indexed="64"/>
      </left>
      <right/>
      <top style="thin">
        <color indexed="8"/>
      </top>
      <bottom style="thin">
        <color indexed="8"/>
      </bottom>
      <diagonal/>
    </border>
    <border>
      <left style="thin">
        <color indexed="8"/>
      </left>
      <right/>
      <top style="thin">
        <color indexed="64"/>
      </top>
      <bottom style="thin">
        <color indexed="8"/>
      </bottom>
      <diagonal/>
    </border>
    <border>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diagonal/>
    </border>
    <border>
      <left style="thin">
        <color indexed="64"/>
      </left>
      <right/>
      <top style="thin">
        <color indexed="8"/>
      </top>
      <bottom/>
      <diagonal/>
    </border>
    <border>
      <left/>
      <right style="thin">
        <color indexed="8"/>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40" fillId="5"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3" fillId="0" borderId="0"/>
    <xf numFmtId="0" fontId="3" fillId="0" borderId="0"/>
    <xf numFmtId="0" fontId="3" fillId="0" borderId="0">
      <alignment horizontal="right"/>
    </xf>
    <xf numFmtId="0" fontId="41" fillId="0" borderId="74">
      <alignment horizontal="center" wrapText="1"/>
    </xf>
    <xf numFmtId="1" fontId="42" fillId="0" borderId="75">
      <alignment horizontal="center" vertical="center" shrinkToFit="1"/>
    </xf>
    <xf numFmtId="49" fontId="42" fillId="0" borderId="75">
      <alignment vertical="center" wrapText="1"/>
    </xf>
    <xf numFmtId="4" fontId="42" fillId="0" borderId="75">
      <alignment horizontal="right" vertical="center" shrinkToFit="1"/>
    </xf>
    <xf numFmtId="0" fontId="43" fillId="0" borderId="0"/>
    <xf numFmtId="0" fontId="44" fillId="0" borderId="0"/>
    <xf numFmtId="0" fontId="44" fillId="0" borderId="0"/>
    <xf numFmtId="0" fontId="3" fillId="0" borderId="0"/>
    <xf numFmtId="0" fontId="44" fillId="17" borderId="0"/>
    <xf numFmtId="0" fontId="44" fillId="0" borderId="76">
      <alignment horizontal="center" vertical="center" wrapText="1"/>
    </xf>
    <xf numFmtId="1" fontId="44" fillId="0" borderId="76">
      <alignment horizontal="center" vertical="top" shrinkToFit="1"/>
    </xf>
    <xf numFmtId="0" fontId="41" fillId="0" borderId="0">
      <alignment horizontal="center" vertical="center" wrapText="1"/>
    </xf>
    <xf numFmtId="0" fontId="44" fillId="0" borderId="0"/>
    <xf numFmtId="0" fontId="44" fillId="0" borderId="76">
      <alignment horizontal="center" vertical="center" wrapText="1"/>
    </xf>
    <xf numFmtId="0" fontId="42" fillId="0" borderId="76">
      <alignment horizontal="center" vertical="center" wrapText="1"/>
    </xf>
    <xf numFmtId="0" fontId="44" fillId="0" borderId="76">
      <alignment horizontal="center" vertical="top" wrapText="1"/>
    </xf>
    <xf numFmtId="0" fontId="44" fillId="0" borderId="76">
      <alignment horizontal="center" vertical="center" wrapText="1"/>
    </xf>
    <xf numFmtId="1" fontId="41" fillId="0" borderId="77">
      <alignment horizontal="center" vertical="center" shrinkToFit="1"/>
    </xf>
    <xf numFmtId="0" fontId="44" fillId="0" borderId="76">
      <alignment horizontal="center" vertical="center" wrapText="1"/>
    </xf>
    <xf numFmtId="0" fontId="44" fillId="0" borderId="76">
      <alignment horizontal="center" vertical="center" wrapText="1"/>
    </xf>
    <xf numFmtId="0" fontId="41" fillId="0" borderId="78">
      <alignment horizontal="right"/>
    </xf>
    <xf numFmtId="0" fontId="44" fillId="0" borderId="76">
      <alignment horizontal="center" vertical="center" wrapText="1"/>
    </xf>
    <xf numFmtId="0" fontId="44" fillId="0" borderId="76">
      <alignment horizontal="center" vertical="center" wrapText="1"/>
    </xf>
    <xf numFmtId="1" fontId="45" fillId="0" borderId="76">
      <alignment horizontal="left" vertical="top" shrinkToFit="1"/>
    </xf>
    <xf numFmtId="1" fontId="45" fillId="0" borderId="79">
      <alignment horizontal="left" vertical="top" shrinkToFit="1"/>
    </xf>
    <xf numFmtId="49" fontId="41" fillId="18" borderId="0">
      <alignment horizontal="left"/>
    </xf>
    <xf numFmtId="4" fontId="44" fillId="0" borderId="76">
      <alignment horizontal="right" vertical="top" shrinkToFit="1"/>
    </xf>
    <xf numFmtId="49" fontId="41" fillId="0" borderId="0">
      <alignment horizontal="center"/>
    </xf>
    <xf numFmtId="0" fontId="38" fillId="0" borderId="80">
      <alignment horizontal="left" wrapText="1" indent="2"/>
    </xf>
    <xf numFmtId="4" fontId="45" fillId="19" borderId="76">
      <alignment horizontal="right" vertical="top" shrinkToFit="1"/>
    </xf>
    <xf numFmtId="0" fontId="41" fillId="18" borderId="0">
      <alignment wrapText="1"/>
    </xf>
    <xf numFmtId="0" fontId="44" fillId="0" borderId="0">
      <alignment horizontal="left" wrapText="1"/>
    </xf>
    <xf numFmtId="0" fontId="44" fillId="0" borderId="81">
      <alignment horizontal="center" vertical="center" wrapText="1"/>
    </xf>
    <xf numFmtId="10" fontId="44" fillId="0" borderId="76">
      <alignment horizontal="center" vertical="top" shrinkToFit="1"/>
    </xf>
    <xf numFmtId="10" fontId="45" fillId="19" borderId="76">
      <alignment horizontal="center" vertical="top" shrinkToFit="1"/>
    </xf>
    <xf numFmtId="49" fontId="41" fillId="0" borderId="0">
      <alignment horizontal="left" wrapText="1"/>
    </xf>
    <xf numFmtId="0" fontId="46" fillId="0" borderId="0">
      <alignment horizontal="center" wrapText="1"/>
    </xf>
    <xf numFmtId="0" fontId="46" fillId="0" borderId="0">
      <alignment horizontal="center"/>
    </xf>
    <xf numFmtId="49" fontId="42" fillId="0" borderId="0">
      <alignment vertical="center"/>
    </xf>
    <xf numFmtId="0" fontId="44" fillId="0" borderId="0">
      <alignment horizontal="right"/>
    </xf>
    <xf numFmtId="166" fontId="41" fillId="0" borderId="0">
      <alignment horizontal="center" vertical="center" wrapText="1"/>
    </xf>
    <xf numFmtId="0" fontId="44" fillId="17" borderId="0">
      <alignment horizontal="left"/>
    </xf>
    <xf numFmtId="0" fontId="44" fillId="0" borderId="76">
      <alignment horizontal="left" vertical="top" wrapText="1"/>
    </xf>
    <xf numFmtId="0" fontId="8" fillId="0" borderId="2">
      <alignment horizontal="left" vertical="top" wrapText="1"/>
    </xf>
    <xf numFmtId="49" fontId="41" fillId="0" borderId="0">
      <alignment horizontal="center" vertical="center"/>
    </xf>
    <xf numFmtId="4" fontId="45" fillId="20" borderId="76">
      <alignment horizontal="right" vertical="top" shrinkToFit="1"/>
    </xf>
    <xf numFmtId="0" fontId="41" fillId="18" borderId="78">
      <alignment horizontal="center"/>
    </xf>
    <xf numFmtId="10" fontId="45" fillId="20" borderId="76">
      <alignment horizontal="center" vertical="top" shrinkToFit="1"/>
    </xf>
    <xf numFmtId="166" fontId="41" fillId="0" borderId="82">
      <alignment horizontal="center" vertical="center" wrapText="1"/>
    </xf>
    <xf numFmtId="0" fontId="41" fillId="0" borderId="78">
      <alignment horizontal="center" vertical="center" wrapText="1"/>
    </xf>
    <xf numFmtId="49" fontId="41" fillId="0" borderId="0">
      <alignment horizontal="center" vertical="center" wrapText="1"/>
    </xf>
    <xf numFmtId="49" fontId="41" fillId="0" borderId="78"/>
    <xf numFmtId="49" fontId="42" fillId="0" borderId="0">
      <alignment horizontal="center" vertical="center"/>
    </xf>
    <xf numFmtId="49" fontId="41" fillId="0" borderId="77">
      <alignment vertical="center" wrapText="1"/>
    </xf>
    <xf numFmtId="49" fontId="41" fillId="0" borderId="75">
      <alignment vertical="center" wrapText="1"/>
    </xf>
    <xf numFmtId="0" fontId="42" fillId="0" borderId="78">
      <alignment horizontal="right"/>
    </xf>
    <xf numFmtId="49" fontId="41" fillId="0" borderId="82">
      <alignment horizontal="center" vertical="center" wrapText="1"/>
    </xf>
    <xf numFmtId="49" fontId="41" fillId="0" borderId="78">
      <alignment horizontal="center" vertical="center" wrapText="1"/>
    </xf>
    <xf numFmtId="49" fontId="41" fillId="0" borderId="0"/>
    <xf numFmtId="0" fontId="42" fillId="0" borderId="76">
      <alignment horizontal="right" vertical="center"/>
    </xf>
    <xf numFmtId="4" fontId="41" fillId="0" borderId="77">
      <alignment horizontal="right" vertical="center" shrinkToFit="1"/>
    </xf>
    <xf numFmtId="4" fontId="41" fillId="0" borderId="75">
      <alignment horizontal="right" vertical="center" shrinkToFit="1"/>
    </xf>
    <xf numFmtId="4" fontId="42" fillId="0" borderId="76">
      <alignment horizontal="right" vertical="center" shrinkToFit="1"/>
    </xf>
    <xf numFmtId="0" fontId="41" fillId="0" borderId="78">
      <alignment horizontal="right" wrapText="1"/>
    </xf>
    <xf numFmtId="0" fontId="41" fillId="0" borderId="82">
      <alignment horizontal="left" vertical="center" wrapText="1"/>
    </xf>
    <xf numFmtId="0" fontId="41" fillId="0" borderId="81">
      <alignment horizontal="left" vertical="center" wrapText="1"/>
    </xf>
    <xf numFmtId="0" fontId="41" fillId="0" borderId="0">
      <alignment horizontal="right"/>
    </xf>
    <xf numFmtId="0" fontId="41" fillId="0" borderId="0">
      <alignment horizontal="right" wrapText="1"/>
    </xf>
    <xf numFmtId="0" fontId="47" fillId="0" borderId="0">
      <alignment horizontal="center" vertical="center" wrapText="1"/>
    </xf>
    <xf numFmtId="0" fontId="41" fillId="0" borderId="77">
      <alignment horizontal="center" vertical="center" wrapText="1"/>
    </xf>
    <xf numFmtId="0" fontId="41" fillId="0" borderId="83">
      <alignment horizontal="center"/>
    </xf>
    <xf numFmtId="14" fontId="41" fillId="0" borderId="74">
      <alignment horizontal="center"/>
    </xf>
    <xf numFmtId="0" fontId="41" fillId="0" borderId="74">
      <alignment horizontal="center"/>
    </xf>
    <xf numFmtId="49" fontId="41" fillId="0" borderId="84">
      <alignment horizontal="center"/>
    </xf>
    <xf numFmtId="0" fontId="42" fillId="0" borderId="0">
      <alignment horizontal="center" vertical="center"/>
    </xf>
    <xf numFmtId="0" fontId="48" fillId="0" borderId="0"/>
    <xf numFmtId="0" fontId="40" fillId="0" borderId="0"/>
    <xf numFmtId="0" fontId="40" fillId="0" borderId="0"/>
    <xf numFmtId="0" fontId="40" fillId="0" borderId="0"/>
    <xf numFmtId="0" fontId="40" fillId="0" borderId="0"/>
    <xf numFmtId="0" fontId="40" fillId="0" borderId="0"/>
    <xf numFmtId="0" fontId="40" fillId="0" borderId="0"/>
    <xf numFmtId="0" fontId="12" fillId="2" borderId="0"/>
    <xf numFmtId="0" fontId="3" fillId="0" borderId="0"/>
    <xf numFmtId="0" fontId="40" fillId="0" borderId="0"/>
    <xf numFmtId="0" fontId="5" fillId="0" borderId="0"/>
    <xf numFmtId="0" fontId="40" fillId="0" borderId="0"/>
    <xf numFmtId="0" fontId="40" fillId="0" borderId="0"/>
    <xf numFmtId="0" fontId="40" fillId="0" borderId="0"/>
    <xf numFmtId="0" fontId="40" fillId="0" borderId="0"/>
    <xf numFmtId="0" fontId="40" fillId="0" borderId="0"/>
    <xf numFmtId="0" fontId="1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9"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 fillId="21" borderId="85" applyNumberFormat="0" applyFont="0" applyAlignment="0" applyProtection="0"/>
    <xf numFmtId="0" fontId="1" fillId="21" borderId="85" applyNumberFormat="0" applyFont="0" applyAlignment="0" applyProtection="0"/>
    <xf numFmtId="0" fontId="1" fillId="21" borderId="85" applyNumberFormat="0" applyFont="0" applyAlignment="0" applyProtection="0"/>
    <xf numFmtId="0" fontId="1" fillId="21" borderId="85" applyNumberFormat="0" applyFont="0" applyAlignment="0" applyProtection="0"/>
    <xf numFmtId="0" fontId="1" fillId="21" borderId="85" applyNumberFormat="0" applyFont="0" applyAlignment="0" applyProtection="0"/>
    <xf numFmtId="0" fontId="1" fillId="21" borderId="85" applyNumberFormat="0" applyFont="0" applyAlignment="0" applyProtection="0"/>
    <xf numFmtId="0" fontId="1" fillId="21" borderId="85" applyNumberFormat="0" applyFont="0" applyAlignment="0" applyProtection="0"/>
    <xf numFmtId="0" fontId="1" fillId="21" borderId="85" applyNumberFormat="0" applyFont="0" applyAlignment="0" applyProtection="0"/>
    <xf numFmtId="164" fontId="5" fillId="0" borderId="0" applyFont="0" applyFill="0" applyBorder="0" applyAlignment="0" applyProtection="0"/>
  </cellStyleXfs>
  <cellXfs count="342">
    <xf numFmtId="0" fontId="0" fillId="0" borderId="0" xfId="0"/>
    <xf numFmtId="4" fontId="45" fillId="0" borderId="76" xfId="73" applyNumberFormat="1" applyFill="1" applyProtection="1">
      <alignment horizontal="right" vertical="top" shrinkToFit="1"/>
    </xf>
    <xf numFmtId="4" fontId="45" fillId="0" borderId="76" xfId="57" applyNumberFormat="1" applyFill="1" applyProtection="1">
      <alignment horizontal="right" vertical="top" shrinkToFit="1"/>
    </xf>
    <xf numFmtId="0" fontId="44" fillId="0" borderId="0" xfId="40" applyNumberFormat="1" applyFill="1" applyProtection="1"/>
    <xf numFmtId="1" fontId="44" fillId="0" borderId="76" xfId="38" applyNumberFormat="1" applyFill="1" applyProtection="1">
      <alignment horizontal="center" vertical="top" shrinkToFit="1"/>
    </xf>
    <xf numFmtId="0" fontId="44" fillId="0" borderId="76" xfId="70" applyNumberFormat="1" applyFill="1" applyProtection="1">
      <alignment horizontal="left" vertical="top" wrapText="1"/>
    </xf>
    <xf numFmtId="0" fontId="44" fillId="0" borderId="0" xfId="59" applyNumberFormat="1" applyFill="1" applyProtection="1">
      <alignment horizontal="left" wrapText="1"/>
    </xf>
    <xf numFmtId="0" fontId="44" fillId="0" borderId="0" xfId="59" applyNumberFormat="1" applyFill="1" applyAlignment="1" applyProtection="1">
      <alignment wrapText="1"/>
    </xf>
    <xf numFmtId="0" fontId="44" fillId="0" borderId="0" xfId="59" applyFill="1" applyAlignment="1">
      <alignment wrapText="1"/>
    </xf>
    <xf numFmtId="0" fontId="46" fillId="0" borderId="0" xfId="64" applyNumberFormat="1" applyFill="1" applyAlignment="1" applyProtection="1">
      <alignment wrapText="1"/>
    </xf>
    <xf numFmtId="0" fontId="46" fillId="0" borderId="0" xfId="64" applyFill="1" applyAlignment="1">
      <alignment wrapText="1"/>
    </xf>
    <xf numFmtId="0" fontId="46" fillId="0" borderId="0" xfId="65" applyNumberFormat="1" applyFill="1" applyAlignment="1" applyProtection="1"/>
    <xf numFmtId="0" fontId="46" fillId="0" borderId="0" xfId="65" applyFill="1" applyAlignment="1"/>
    <xf numFmtId="0" fontId="44" fillId="0" borderId="7" xfId="67" applyNumberFormat="1" applyFill="1" applyBorder="1" applyAlignment="1" applyProtection="1"/>
    <xf numFmtId="0" fontId="44" fillId="0" borderId="7" xfId="67" applyFill="1" applyBorder="1" applyAlignment="1"/>
    <xf numFmtId="0" fontId="44" fillId="0" borderId="3" xfId="37" applyNumberFormat="1" applyFill="1" applyBorder="1" applyAlignment="1" applyProtection="1">
      <alignment vertical="center" wrapText="1"/>
    </xf>
    <xf numFmtId="0" fontId="44" fillId="0" borderId="3" xfId="41" applyNumberFormat="1" applyFill="1" applyBorder="1" applyAlignment="1" applyProtection="1">
      <alignment vertical="center" wrapText="1"/>
    </xf>
    <xf numFmtId="0" fontId="44" fillId="0" borderId="3" xfId="49" applyNumberFormat="1" applyFill="1" applyBorder="1" applyAlignment="1" applyProtection="1">
      <alignment vertical="center" wrapText="1"/>
    </xf>
    <xf numFmtId="0" fontId="44" fillId="0" borderId="5" xfId="50" applyFill="1" applyBorder="1" applyAlignment="1">
      <alignment vertical="center" wrapText="1"/>
    </xf>
    <xf numFmtId="1" fontId="45" fillId="0" borderId="8" xfId="51" applyNumberFormat="1" applyFill="1" applyBorder="1" applyAlignment="1" applyProtection="1">
      <alignment vertical="top" shrinkToFit="1"/>
    </xf>
    <xf numFmtId="1" fontId="45" fillId="0" borderId="6" xfId="51" applyFill="1" applyBorder="1" applyAlignment="1">
      <alignment vertical="top" shrinkToFit="1"/>
    </xf>
    <xf numFmtId="0" fontId="2" fillId="0" borderId="0" xfId="59" applyFont="1" applyFill="1" applyAlignment="1">
      <alignment wrapText="1"/>
    </xf>
    <xf numFmtId="0" fontId="4" fillId="0" borderId="0" xfId="64" applyFont="1" applyFill="1" applyAlignment="1">
      <alignment wrapText="1"/>
    </xf>
    <xf numFmtId="0" fontId="4" fillId="0" borderId="0" xfId="65" applyFont="1" applyFill="1" applyAlignment="1"/>
    <xf numFmtId="0" fontId="2" fillId="0" borderId="7" xfId="67" applyFont="1" applyFill="1" applyBorder="1" applyAlignment="1"/>
    <xf numFmtId="0" fontId="2" fillId="0" borderId="3" xfId="49" applyNumberFormat="1" applyFont="1" applyFill="1" applyBorder="1" applyAlignment="1" applyProtection="1">
      <alignment vertical="center" wrapText="1"/>
    </xf>
    <xf numFmtId="4" fontId="2" fillId="0" borderId="76" xfId="73" applyNumberFormat="1" applyFont="1" applyFill="1" applyProtection="1">
      <alignment horizontal="right" vertical="top" shrinkToFit="1"/>
    </xf>
    <xf numFmtId="4" fontId="2" fillId="0" borderId="76" xfId="57" applyNumberFormat="1" applyFont="1" applyFill="1" applyProtection="1">
      <alignment horizontal="right" vertical="top" shrinkToFit="1"/>
    </xf>
    <xf numFmtId="0" fontId="2" fillId="0" borderId="0" xfId="40" applyNumberFormat="1" applyFont="1" applyFill="1" applyProtection="1"/>
    <xf numFmtId="0" fontId="2" fillId="0" borderId="5" xfId="50" applyFont="1" applyFill="1" applyBorder="1" applyAlignment="1">
      <alignment vertical="center" wrapText="1"/>
    </xf>
    <xf numFmtId="0" fontId="0" fillId="0" borderId="0" xfId="0" applyFill="1" applyProtection="1">
      <protection locked="0"/>
    </xf>
    <xf numFmtId="0" fontId="46" fillId="0" borderId="0" xfId="64" applyNumberFormat="1" applyFill="1" applyProtection="1">
      <alignment horizontal="center" wrapText="1"/>
    </xf>
    <xf numFmtId="0" fontId="46" fillId="0" borderId="0" xfId="65" applyNumberFormat="1" applyFill="1" applyProtection="1">
      <alignment horizontal="center"/>
    </xf>
    <xf numFmtId="0" fontId="44" fillId="0" borderId="3" xfId="44" applyNumberFormat="1" applyFill="1" applyBorder="1" applyAlignment="1" applyProtection="1">
      <alignment vertical="center" wrapText="1"/>
    </xf>
    <xf numFmtId="0" fontId="44" fillId="0" borderId="3" xfId="46" applyNumberFormat="1" applyFill="1" applyBorder="1" applyAlignment="1" applyProtection="1">
      <alignment vertical="center" wrapText="1"/>
    </xf>
    <xf numFmtId="0" fontId="44" fillId="0" borderId="3" xfId="47" applyNumberFormat="1" applyFill="1" applyBorder="1" applyAlignment="1" applyProtection="1">
      <alignment vertical="center" wrapText="1"/>
    </xf>
    <xf numFmtId="0" fontId="44" fillId="0" borderId="8" xfId="50" applyNumberFormat="1" applyFill="1" applyBorder="1" applyAlignment="1" applyProtection="1">
      <alignment vertical="center" wrapText="1"/>
    </xf>
    <xf numFmtId="0" fontId="44" fillId="0" borderId="6" xfId="50" applyFill="1" applyBorder="1" applyAlignment="1">
      <alignment vertical="center" wrapText="1"/>
    </xf>
    <xf numFmtId="0" fontId="44" fillId="0" borderId="81" xfId="60" applyNumberFormat="1" applyFill="1" applyProtection="1">
      <alignment horizontal="center" vertical="center" wrapText="1"/>
    </xf>
    <xf numFmtId="0" fontId="44" fillId="0" borderId="1" xfId="37" applyFill="1" applyBorder="1" applyAlignment="1">
      <alignment vertical="center" wrapText="1"/>
    </xf>
    <xf numFmtId="0" fontId="44" fillId="0" borderId="1" xfId="41" applyFill="1" applyBorder="1" applyAlignment="1">
      <alignment vertical="center" wrapText="1"/>
    </xf>
    <xf numFmtId="0" fontId="44" fillId="0" borderId="1" xfId="44" applyFill="1" applyBorder="1" applyAlignment="1">
      <alignment vertical="center" wrapText="1"/>
    </xf>
    <xf numFmtId="0" fontId="44" fillId="0" borderId="1" xfId="46" applyFill="1" applyBorder="1" applyAlignment="1">
      <alignment vertical="center" wrapText="1"/>
    </xf>
    <xf numFmtId="0" fontId="44" fillId="0" borderId="1" xfId="47" applyFill="1" applyBorder="1" applyAlignment="1">
      <alignment vertical="center" wrapText="1"/>
    </xf>
    <xf numFmtId="0" fontId="44" fillId="0" borderId="76" xfId="49" applyNumberFormat="1" applyFill="1" applyProtection="1">
      <alignment horizontal="center" vertical="center" wrapText="1"/>
    </xf>
    <xf numFmtId="0" fontId="44" fillId="0" borderId="1" xfId="49" applyFill="1" applyBorder="1" applyAlignment="1">
      <alignment vertical="center" wrapText="1"/>
    </xf>
    <xf numFmtId="0" fontId="44" fillId="0" borderId="76" xfId="43" applyNumberFormat="1" applyFill="1" applyProtection="1">
      <alignment horizontal="center" vertical="top" wrapText="1"/>
    </xf>
    <xf numFmtId="10" fontId="45" fillId="0" borderId="76" xfId="75" applyNumberFormat="1" applyFill="1" applyProtection="1">
      <alignment horizontal="center" vertical="top" shrinkToFit="1"/>
    </xf>
    <xf numFmtId="1" fontId="45" fillId="0" borderId="5" xfId="51" applyFill="1" applyBorder="1" applyAlignment="1">
      <alignment vertical="top" shrinkToFit="1"/>
    </xf>
    <xf numFmtId="1" fontId="45" fillId="0" borderId="79" xfId="52" applyNumberFormat="1" applyFill="1" applyProtection="1">
      <alignment horizontal="left" vertical="top" shrinkToFit="1"/>
    </xf>
    <xf numFmtId="10" fontId="45" fillId="0" borderId="76" xfId="62" applyNumberFormat="1" applyFill="1" applyProtection="1">
      <alignment horizontal="center" vertical="top" shrinkToFit="1"/>
    </xf>
    <xf numFmtId="0" fontId="2" fillId="0" borderId="1" xfId="49" applyFont="1" applyFill="1" applyBorder="1" applyAlignment="1">
      <alignment vertical="center" wrapText="1"/>
    </xf>
    <xf numFmtId="0" fontId="0" fillId="0" borderId="0" xfId="0" applyFont="1" applyFill="1" applyProtection="1">
      <protection locked="0"/>
    </xf>
    <xf numFmtId="0" fontId="2" fillId="0" borderId="76" xfId="49" applyNumberFormat="1" applyFont="1" applyFill="1" applyProtection="1">
      <alignment horizontal="center" vertical="center" wrapText="1"/>
    </xf>
    <xf numFmtId="0" fontId="44" fillId="0" borderId="0" xfId="59" applyNumberFormat="1" applyFill="1" applyAlignment="1" applyProtection="1">
      <alignment horizontal="left" wrapText="1"/>
    </xf>
    <xf numFmtId="0" fontId="44" fillId="0" borderId="0" xfId="59" applyFill="1" applyAlignment="1">
      <alignment horizontal="left" wrapText="1"/>
    </xf>
    <xf numFmtId="0" fontId="44" fillId="0" borderId="0" xfId="40" applyNumberFormat="1" applyFill="1" applyAlignment="1" applyProtection="1">
      <alignment horizontal="left"/>
    </xf>
    <xf numFmtId="0" fontId="0" fillId="0" borderId="0" xfId="0" applyFill="1" applyAlignment="1" applyProtection="1">
      <alignment horizontal="left"/>
      <protection locked="0"/>
    </xf>
    <xf numFmtId="0" fontId="46" fillId="0" borderId="0" xfId="64" applyNumberFormat="1" applyFill="1" applyAlignment="1" applyProtection="1">
      <alignment horizontal="left" wrapText="1"/>
    </xf>
    <xf numFmtId="0" fontId="46" fillId="0" borderId="0" xfId="64" applyFill="1" applyAlignment="1">
      <alignment horizontal="left" wrapText="1"/>
    </xf>
    <xf numFmtId="0" fontId="46" fillId="0" borderId="0" xfId="65" applyNumberFormat="1" applyFill="1" applyAlignment="1" applyProtection="1">
      <alignment horizontal="left"/>
    </xf>
    <xf numFmtId="0" fontId="46" fillId="0" borderId="0" xfId="65" applyFill="1" applyAlignment="1">
      <alignment horizontal="left"/>
    </xf>
    <xf numFmtId="0" fontId="44" fillId="0" borderId="7" xfId="67" applyNumberFormat="1" applyFill="1" applyBorder="1" applyAlignment="1" applyProtection="1">
      <alignment horizontal="left"/>
    </xf>
    <xf numFmtId="0" fontId="44" fillId="0" borderId="7" xfId="67" applyFill="1" applyBorder="1" applyAlignment="1">
      <alignment horizontal="left"/>
    </xf>
    <xf numFmtId="0" fontId="44" fillId="0" borderId="3" xfId="37" applyNumberFormat="1" applyFill="1" applyBorder="1" applyAlignment="1" applyProtection="1">
      <alignment horizontal="left" vertical="center" wrapText="1"/>
    </xf>
    <xf numFmtId="0" fontId="44" fillId="0" borderId="3" xfId="41" applyNumberFormat="1" applyFill="1" applyBorder="1" applyAlignment="1" applyProtection="1">
      <alignment horizontal="left" vertical="center" wrapText="1"/>
    </xf>
    <xf numFmtId="0" fontId="44" fillId="0" borderId="3" xfId="44" applyNumberFormat="1" applyFill="1" applyBorder="1" applyAlignment="1" applyProtection="1">
      <alignment horizontal="left" vertical="center" wrapText="1"/>
    </xf>
    <xf numFmtId="0" fontId="44" fillId="0" borderId="3" xfId="46" applyNumberFormat="1" applyFill="1" applyBorder="1" applyAlignment="1" applyProtection="1">
      <alignment horizontal="left" vertical="center" wrapText="1"/>
    </xf>
    <xf numFmtId="0" fontId="44" fillId="0" borderId="3" xfId="47" applyNumberFormat="1" applyFill="1" applyBorder="1" applyAlignment="1" applyProtection="1">
      <alignment horizontal="left" vertical="center" wrapText="1"/>
    </xf>
    <xf numFmtId="0" fontId="44" fillId="0" borderId="8" xfId="50" applyNumberFormat="1" applyFill="1" applyBorder="1" applyAlignment="1" applyProtection="1">
      <alignment horizontal="left" vertical="center" wrapText="1"/>
    </xf>
    <xf numFmtId="0" fontId="44" fillId="0" borderId="6" xfId="50" applyFill="1" applyBorder="1" applyAlignment="1">
      <alignment horizontal="left" vertical="center" wrapText="1"/>
    </xf>
    <xf numFmtId="0" fontId="44" fillId="0" borderId="5" xfId="50" applyFill="1" applyBorder="1" applyAlignment="1">
      <alignment horizontal="left" vertical="center" wrapText="1"/>
    </xf>
    <xf numFmtId="0" fontId="44" fillId="0" borderId="3" xfId="49" applyNumberFormat="1" applyFill="1" applyBorder="1" applyAlignment="1" applyProtection="1">
      <alignment horizontal="left" vertical="center" wrapText="1"/>
    </xf>
    <xf numFmtId="0" fontId="44" fillId="0" borderId="81" xfId="60" applyNumberFormat="1" applyFill="1" applyAlignment="1" applyProtection="1">
      <alignment horizontal="left" vertical="center" wrapText="1"/>
    </xf>
    <xf numFmtId="0" fontId="44" fillId="0" borderId="1" xfId="37" applyFill="1" applyBorder="1" applyAlignment="1">
      <alignment horizontal="left" vertical="center" wrapText="1"/>
    </xf>
    <xf numFmtId="0" fontId="44" fillId="0" borderId="1" xfId="41" applyFill="1" applyBorder="1" applyAlignment="1">
      <alignment horizontal="left" vertical="center" wrapText="1"/>
    </xf>
    <xf numFmtId="0" fontId="44" fillId="0" borderId="1" xfId="44" applyFill="1" applyBorder="1" applyAlignment="1">
      <alignment horizontal="left" vertical="center" wrapText="1"/>
    </xf>
    <xf numFmtId="0" fontId="44" fillId="0" borderId="1" xfId="46" applyFill="1" applyBorder="1" applyAlignment="1">
      <alignment horizontal="left" vertical="center" wrapText="1"/>
    </xf>
    <xf numFmtId="0" fontId="44" fillId="0" borderId="1" xfId="47" applyFill="1" applyBorder="1" applyAlignment="1">
      <alignment horizontal="left" vertical="center" wrapText="1"/>
    </xf>
    <xf numFmtId="0" fontId="44" fillId="0" borderId="76" xfId="49" applyNumberFormat="1" applyFill="1" applyAlignment="1" applyProtection="1">
      <alignment horizontal="left" vertical="center" wrapText="1"/>
    </xf>
    <xf numFmtId="0" fontId="44" fillId="0" borderId="1" xfId="49" applyFill="1" applyBorder="1" applyAlignment="1">
      <alignment horizontal="left" vertical="center" wrapText="1"/>
    </xf>
    <xf numFmtId="1" fontId="44" fillId="0" borderId="76" xfId="38" applyNumberFormat="1" applyFill="1" applyAlignment="1" applyProtection="1">
      <alignment horizontal="left" vertical="top" shrinkToFit="1"/>
    </xf>
    <xf numFmtId="0" fontId="44" fillId="0" borderId="76" xfId="70" applyNumberFormat="1" applyFill="1" applyAlignment="1" applyProtection="1">
      <alignment horizontal="left" vertical="top" wrapText="1"/>
    </xf>
    <xf numFmtId="0" fontId="44" fillId="0" borderId="76" xfId="43" applyNumberFormat="1" applyFill="1" applyAlignment="1" applyProtection="1">
      <alignment horizontal="left" vertical="top" wrapText="1"/>
    </xf>
    <xf numFmtId="4" fontId="45" fillId="0" borderId="76" xfId="73" applyNumberFormat="1" applyFill="1" applyAlignment="1" applyProtection="1">
      <alignment horizontal="left" vertical="top" shrinkToFit="1"/>
    </xf>
    <xf numFmtId="10" fontId="45" fillId="0" borderId="76" xfId="75" applyNumberFormat="1" applyFill="1" applyAlignment="1" applyProtection="1">
      <alignment horizontal="left" vertical="top" shrinkToFit="1"/>
    </xf>
    <xf numFmtId="1" fontId="45" fillId="0" borderId="8" xfId="51" applyNumberFormat="1" applyFill="1" applyBorder="1" applyAlignment="1" applyProtection="1">
      <alignment horizontal="left" vertical="top" shrinkToFit="1"/>
    </xf>
    <xf numFmtId="1" fontId="45" fillId="0" borderId="6" xfId="51" applyFill="1" applyBorder="1" applyAlignment="1">
      <alignment horizontal="left" vertical="top" shrinkToFit="1"/>
    </xf>
    <xf numFmtId="1" fontId="45" fillId="0" borderId="5" xfId="51" applyFill="1" applyBorder="1" applyAlignment="1">
      <alignment horizontal="left" vertical="top" shrinkToFit="1"/>
    </xf>
    <xf numFmtId="1" fontId="45" fillId="0" borderId="79" xfId="52" applyNumberFormat="1" applyFill="1" applyAlignment="1" applyProtection="1">
      <alignment horizontal="left" vertical="top" shrinkToFit="1"/>
    </xf>
    <xf numFmtId="4" fontId="45" fillId="0" borderId="76" xfId="57" applyNumberFormat="1" applyFill="1" applyAlignment="1" applyProtection="1">
      <alignment horizontal="left" vertical="top" shrinkToFit="1"/>
    </xf>
    <xf numFmtId="10" fontId="45" fillId="0" borderId="76" xfId="62" applyNumberFormat="1" applyFill="1" applyAlignment="1" applyProtection="1">
      <alignment horizontal="left" vertical="top" shrinkToFit="1"/>
    </xf>
    <xf numFmtId="49" fontId="44" fillId="0" borderId="76" xfId="38" applyNumberFormat="1" applyFill="1" applyProtection="1">
      <alignment horizontal="center" vertical="top" shrinkToFit="1"/>
    </xf>
    <xf numFmtId="49" fontId="13" fillId="0" borderId="0" xfId="119" applyNumberFormat="1" applyFont="1" applyAlignment="1" applyProtection="1">
      <alignment horizontal="center" vertical="top" wrapText="1"/>
    </xf>
    <xf numFmtId="49" fontId="13" fillId="0" borderId="0" xfId="119" applyNumberFormat="1" applyFont="1" applyFill="1" applyAlignment="1" applyProtection="1">
      <alignment horizontal="center" vertical="top" wrapText="1"/>
    </xf>
    <xf numFmtId="49" fontId="14" fillId="0" borderId="0" xfId="119" applyNumberFormat="1" applyFont="1" applyFill="1" applyAlignment="1" applyProtection="1">
      <alignment horizontal="center" vertical="center" wrapText="1"/>
    </xf>
    <xf numFmtId="49" fontId="14" fillId="0" borderId="0" xfId="119" applyNumberFormat="1" applyFont="1" applyAlignment="1" applyProtection="1">
      <alignment horizontal="center" vertical="center" wrapText="1"/>
    </xf>
    <xf numFmtId="0" fontId="15" fillId="0" borderId="0" xfId="119" applyFont="1" applyAlignment="1" applyProtection="1">
      <alignment vertical="top"/>
    </xf>
    <xf numFmtId="49" fontId="15" fillId="0" borderId="0" xfId="119" applyNumberFormat="1" applyFont="1" applyAlignment="1" applyProtection="1">
      <alignment vertical="top"/>
    </xf>
    <xf numFmtId="49" fontId="16" fillId="0" borderId="0" xfId="119" applyNumberFormat="1" applyFont="1" applyBorder="1" applyAlignment="1" applyProtection="1">
      <alignment horizontal="right"/>
    </xf>
    <xf numFmtId="0" fontId="15" fillId="3" borderId="0" xfId="119" applyFont="1" applyFill="1" applyAlignment="1" applyProtection="1">
      <alignment vertical="top"/>
    </xf>
    <xf numFmtId="0" fontId="17" fillId="3" borderId="0" xfId="119" applyFont="1" applyFill="1" applyAlignment="1" applyProtection="1">
      <alignment vertical="top"/>
    </xf>
    <xf numFmtId="49" fontId="16" fillId="0" borderId="0" xfId="119" applyNumberFormat="1" applyFont="1" applyBorder="1" applyAlignment="1" applyProtection="1">
      <alignment horizontal="right" vertical="top"/>
    </xf>
    <xf numFmtId="49" fontId="16" fillId="0" borderId="0" xfId="119" applyNumberFormat="1" applyFont="1" applyFill="1" applyBorder="1" applyAlignment="1" applyProtection="1">
      <alignment horizontal="right" vertical="top"/>
    </xf>
    <xf numFmtId="0" fontId="18" fillId="0" borderId="0" xfId="119" applyFont="1" applyFill="1" applyAlignment="1" applyProtection="1">
      <alignment vertical="top"/>
    </xf>
    <xf numFmtId="49" fontId="19" fillId="0" borderId="0" xfId="119" applyNumberFormat="1" applyFont="1" applyBorder="1" applyAlignment="1" applyProtection="1">
      <alignment horizontal="right"/>
    </xf>
    <xf numFmtId="0" fontId="20" fillId="0" borderId="9" xfId="119" applyFont="1" applyBorder="1" applyAlignment="1" applyProtection="1">
      <alignment horizontal="center" vertical="center" wrapText="1"/>
    </xf>
    <xf numFmtId="0" fontId="21" fillId="0" borderId="0" xfId="119" applyFont="1" applyAlignment="1" applyProtection="1">
      <alignment vertical="top"/>
    </xf>
    <xf numFmtId="0" fontId="23" fillId="0" borderId="10" xfId="119" applyFont="1" applyBorder="1" applyAlignment="1" applyProtection="1">
      <alignment horizontal="center" vertical="center"/>
    </xf>
    <xf numFmtId="49" fontId="23" fillId="0" borderId="10" xfId="119" applyNumberFormat="1" applyFont="1" applyBorder="1" applyAlignment="1" applyProtection="1">
      <alignment horizontal="center" vertical="center" wrapText="1"/>
    </xf>
    <xf numFmtId="0" fontId="24" fillId="0" borderId="11" xfId="119" applyFont="1" applyFill="1" applyBorder="1" applyAlignment="1" applyProtection="1">
      <alignment horizontal="center" vertical="center" wrapText="1"/>
    </xf>
    <xf numFmtId="0" fontId="24" fillId="0" borderId="12" xfId="119" applyFont="1" applyFill="1" applyBorder="1" applyAlignment="1" applyProtection="1">
      <alignment horizontal="center" vertical="center" wrapText="1"/>
    </xf>
    <xf numFmtId="0" fontId="24" fillId="0" borderId="13" xfId="119" applyFont="1" applyFill="1" applyBorder="1" applyAlignment="1" applyProtection="1">
      <alignment horizontal="center" vertical="center" wrapText="1"/>
    </xf>
    <xf numFmtId="0" fontId="24" fillId="0" borderId="14" xfId="119" applyFont="1" applyFill="1" applyBorder="1" applyAlignment="1" applyProtection="1">
      <alignment horizontal="center" vertical="center" wrapText="1"/>
    </xf>
    <xf numFmtId="0" fontId="24" fillId="0" borderId="15" xfId="119" applyFont="1" applyBorder="1" applyAlignment="1" applyProtection="1">
      <alignment horizontal="center" vertical="center" wrapText="1"/>
    </xf>
    <xf numFmtId="0" fontId="24" fillId="4" borderId="15" xfId="119" applyFont="1" applyFill="1" applyBorder="1" applyAlignment="1" applyProtection="1">
      <alignment horizontal="center" vertical="center" wrapText="1"/>
    </xf>
    <xf numFmtId="0" fontId="24" fillId="4" borderId="16" xfId="119" applyFont="1" applyFill="1" applyBorder="1" applyAlignment="1" applyProtection="1">
      <alignment horizontal="center" vertical="top" wrapText="1"/>
    </xf>
    <xf numFmtId="0" fontId="24" fillId="0" borderId="17" xfId="119" applyFont="1" applyFill="1" applyBorder="1" applyAlignment="1" applyProtection="1">
      <alignment horizontal="center" vertical="center" wrapText="1"/>
    </xf>
    <xf numFmtId="0" fontId="24" fillId="0" borderId="18" xfId="119" applyFont="1" applyBorder="1" applyAlignment="1" applyProtection="1">
      <alignment horizontal="center" vertical="center" wrapText="1"/>
    </xf>
    <xf numFmtId="0" fontId="24" fillId="0" borderId="19" xfId="119" applyFont="1" applyFill="1" applyBorder="1" applyAlignment="1" applyProtection="1">
      <alignment horizontal="center" vertical="center" wrapText="1"/>
    </xf>
    <xf numFmtId="3" fontId="7" fillId="0" borderId="19" xfId="119" applyNumberFormat="1" applyFont="1" applyFill="1" applyBorder="1" applyAlignment="1" applyProtection="1">
      <alignment horizontal="center" vertical="center" wrapText="1"/>
    </xf>
    <xf numFmtId="0" fontId="23" fillId="0" borderId="0" xfId="119" applyFont="1" applyAlignment="1" applyProtection="1">
      <alignment vertical="top"/>
    </xf>
    <xf numFmtId="0" fontId="20" fillId="0" borderId="20" xfId="119" applyFont="1" applyBorder="1" applyAlignment="1" applyProtection="1">
      <alignment horizontal="center" vertical="center"/>
    </xf>
    <xf numFmtId="49" fontId="20" fillId="0" borderId="20" xfId="119" applyNumberFormat="1" applyFont="1" applyBorder="1" applyAlignment="1" applyProtection="1">
      <alignment horizontal="left" vertical="center" wrapText="1"/>
    </xf>
    <xf numFmtId="3" fontId="25" fillId="0" borderId="21" xfId="119" applyNumberFormat="1" applyFont="1" applyFill="1" applyBorder="1" applyAlignment="1" applyProtection="1">
      <alignment horizontal="right" vertical="center" wrapText="1"/>
    </xf>
    <xf numFmtId="3" fontId="25" fillId="0" borderId="22" xfId="119" applyNumberFormat="1" applyFont="1" applyFill="1" applyBorder="1" applyAlignment="1" applyProtection="1">
      <alignment horizontal="right" vertical="center" wrapText="1"/>
    </xf>
    <xf numFmtId="3" fontId="25" fillId="0" borderId="23" xfId="119" applyNumberFormat="1" applyFont="1" applyFill="1" applyBorder="1" applyAlignment="1" applyProtection="1">
      <alignment horizontal="right" vertical="center" wrapText="1"/>
    </xf>
    <xf numFmtId="3" fontId="25" fillId="4" borderId="21" xfId="119" applyNumberFormat="1" applyFont="1" applyFill="1" applyBorder="1" applyAlignment="1" applyProtection="1">
      <alignment horizontal="right" vertical="center"/>
    </xf>
    <xf numFmtId="3" fontId="25" fillId="0" borderId="24" xfId="119" applyNumberFormat="1" applyFont="1" applyFill="1" applyBorder="1" applyAlignment="1" applyProtection="1">
      <alignment horizontal="right" vertical="center"/>
    </xf>
    <xf numFmtId="3" fontId="25" fillId="4" borderId="25" xfId="119" applyNumberFormat="1" applyFont="1" applyFill="1" applyBorder="1" applyAlignment="1" applyProtection="1">
      <alignment horizontal="right" vertical="center"/>
    </xf>
    <xf numFmtId="0" fontId="26" fillId="0" borderId="0" xfId="119" applyFont="1" applyAlignment="1" applyProtection="1">
      <alignment vertical="center"/>
    </xf>
    <xf numFmtId="0" fontId="27" fillId="0" borderId="26" xfId="119" applyFont="1" applyBorder="1" applyAlignment="1" applyProtection="1">
      <alignment horizontal="center" vertical="center"/>
    </xf>
    <xf numFmtId="49" fontId="27" fillId="0" borderId="26" xfId="119" applyNumberFormat="1" applyFont="1" applyBorder="1" applyAlignment="1" applyProtection="1">
      <alignment vertical="center" wrapText="1"/>
    </xf>
    <xf numFmtId="3" fontId="28" fillId="0" borderId="27" xfId="119" applyNumberFormat="1" applyFont="1" applyFill="1" applyBorder="1" applyAlignment="1" applyProtection="1">
      <alignment horizontal="right" vertical="center" wrapText="1"/>
    </xf>
    <xf numFmtId="3" fontId="28" fillId="0" borderId="28" xfId="119" applyNumberFormat="1" applyFont="1" applyFill="1" applyBorder="1" applyAlignment="1" applyProtection="1">
      <alignment horizontal="right" vertical="center" wrapText="1"/>
    </xf>
    <xf numFmtId="3" fontId="28" fillId="0" borderId="29" xfId="119" applyNumberFormat="1" applyFont="1" applyFill="1" applyBorder="1" applyAlignment="1" applyProtection="1">
      <alignment horizontal="right" vertical="center" wrapText="1"/>
    </xf>
    <xf numFmtId="3" fontId="28" fillId="0" borderId="30" xfId="119" applyNumberFormat="1" applyFont="1" applyFill="1" applyBorder="1" applyAlignment="1" applyProtection="1">
      <alignment horizontal="right" vertical="center" wrapText="1"/>
    </xf>
    <xf numFmtId="3" fontId="28" fillId="4" borderId="30" xfId="119" applyNumberFormat="1" applyFont="1" applyFill="1" applyBorder="1" applyAlignment="1" applyProtection="1">
      <alignment horizontal="right" vertical="center" wrapText="1"/>
    </xf>
    <xf numFmtId="3" fontId="28" fillId="0" borderId="31" xfId="119" applyNumberFormat="1" applyFont="1" applyFill="1" applyBorder="1" applyAlignment="1" applyProtection="1">
      <alignment horizontal="right" vertical="center" wrapText="1"/>
    </xf>
    <xf numFmtId="3" fontId="28" fillId="4" borderId="32" xfId="119" applyNumberFormat="1" applyFont="1" applyFill="1" applyBorder="1" applyAlignment="1" applyProtection="1">
      <alignment horizontal="right" vertical="center" wrapText="1"/>
    </xf>
    <xf numFmtId="3" fontId="28" fillId="0" borderId="32" xfId="119" applyNumberFormat="1" applyFont="1" applyFill="1" applyBorder="1" applyAlignment="1" applyProtection="1">
      <alignment horizontal="right" vertical="center" wrapText="1"/>
    </xf>
    <xf numFmtId="0" fontId="29" fillId="0" borderId="0" xfId="119" applyFont="1" applyAlignment="1" applyProtection="1">
      <alignment vertical="center"/>
    </xf>
    <xf numFmtId="0" fontId="20" fillId="0" borderId="26" xfId="119" applyFont="1" applyBorder="1" applyAlignment="1" applyProtection="1">
      <alignment horizontal="center" vertical="center"/>
    </xf>
    <xf numFmtId="49" fontId="20" fillId="0" borderId="26" xfId="119" applyNumberFormat="1" applyFont="1" applyBorder="1" applyAlignment="1" applyProtection="1">
      <alignment horizontal="left" vertical="center" wrapText="1"/>
    </xf>
    <xf numFmtId="3" fontId="25" fillId="0" borderId="27" xfId="119" applyNumberFormat="1" applyFont="1" applyFill="1" applyBorder="1" applyAlignment="1" applyProtection="1">
      <alignment horizontal="right" vertical="center" wrapText="1"/>
    </xf>
    <xf numFmtId="3" fontId="25" fillId="0" borderId="28" xfId="119" applyNumberFormat="1" applyFont="1" applyFill="1" applyBorder="1" applyAlignment="1" applyProtection="1">
      <alignment horizontal="right" vertical="center"/>
    </xf>
    <xf numFmtId="3" fontId="25" fillId="0" borderId="29" xfId="119" applyNumberFormat="1" applyFont="1" applyFill="1" applyBorder="1" applyAlignment="1" applyProtection="1">
      <alignment horizontal="right" vertical="center"/>
    </xf>
    <xf numFmtId="3" fontId="25" fillId="0" borderId="30" xfId="119" applyNumberFormat="1" applyFont="1" applyFill="1" applyBorder="1" applyAlignment="1" applyProtection="1">
      <alignment horizontal="right" vertical="center"/>
    </xf>
    <xf numFmtId="3" fontId="25" fillId="4" borderId="30" xfId="119" applyNumberFormat="1" applyFont="1" applyFill="1" applyBorder="1" applyAlignment="1" applyProtection="1">
      <alignment horizontal="right" vertical="center"/>
    </xf>
    <xf numFmtId="3" fontId="25" fillId="0" borderId="31" xfId="119" applyNumberFormat="1" applyFont="1" applyFill="1" applyBorder="1" applyAlignment="1" applyProtection="1">
      <alignment horizontal="right" vertical="center"/>
    </xf>
    <xf numFmtId="3" fontId="25" fillId="4" borderId="32" xfId="119" applyNumberFormat="1" applyFont="1" applyFill="1" applyBorder="1" applyAlignment="1" applyProtection="1">
      <alignment horizontal="right" vertical="center"/>
    </xf>
    <xf numFmtId="3" fontId="25" fillId="0" borderId="31" xfId="119" applyNumberFormat="1" applyFont="1" applyFill="1" applyBorder="1" applyAlignment="1" applyProtection="1">
      <alignment horizontal="right" vertical="center" wrapText="1"/>
    </xf>
    <xf numFmtId="3" fontId="25" fillId="0" borderId="32" xfId="119" applyNumberFormat="1" applyFont="1" applyFill="1" applyBorder="1" applyAlignment="1" applyProtection="1">
      <alignment horizontal="right" vertical="center"/>
    </xf>
    <xf numFmtId="49" fontId="27" fillId="0" borderId="26" xfId="119" applyNumberFormat="1" applyFont="1" applyBorder="1" applyAlignment="1" applyProtection="1">
      <alignment horizontal="left" vertical="center" wrapText="1"/>
    </xf>
    <xf numFmtId="165" fontId="28" fillId="0" borderId="30" xfId="119" applyNumberFormat="1" applyFont="1" applyFill="1" applyBorder="1" applyAlignment="1" applyProtection="1">
      <alignment horizontal="right" vertical="center" wrapText="1"/>
    </xf>
    <xf numFmtId="3" fontId="25" fillId="0" borderId="28" xfId="119" applyNumberFormat="1" applyFont="1" applyFill="1" applyBorder="1" applyAlignment="1" applyProtection="1">
      <alignment horizontal="right" vertical="center" wrapText="1"/>
    </xf>
    <xf numFmtId="3" fontId="25" fillId="0" borderId="29" xfId="119" applyNumberFormat="1" applyFont="1" applyFill="1" applyBorder="1" applyAlignment="1" applyProtection="1">
      <alignment horizontal="right" vertical="center" wrapText="1"/>
    </xf>
    <xf numFmtId="3" fontId="25" fillId="0" borderId="32" xfId="119" applyNumberFormat="1" applyFont="1" applyFill="1" applyBorder="1" applyAlignment="1" applyProtection="1">
      <alignment horizontal="right" vertical="center" wrapText="1"/>
    </xf>
    <xf numFmtId="3" fontId="25" fillId="0" borderId="33" xfId="119" applyNumberFormat="1" applyFont="1" applyFill="1" applyBorder="1" applyAlignment="1" applyProtection="1">
      <alignment horizontal="right" vertical="center"/>
    </xf>
    <xf numFmtId="49" fontId="20" fillId="3" borderId="26" xfId="119" applyNumberFormat="1" applyFont="1" applyFill="1" applyBorder="1" applyAlignment="1" applyProtection="1">
      <alignment horizontal="left" vertical="center" wrapText="1"/>
    </xf>
    <xf numFmtId="49" fontId="27" fillId="3" borderId="26" xfId="119" applyNumberFormat="1" applyFont="1" applyFill="1" applyBorder="1" applyAlignment="1" applyProtection="1">
      <alignment horizontal="left" vertical="center" wrapText="1"/>
    </xf>
    <xf numFmtId="0" fontId="20" fillId="0" borderId="26" xfId="119" applyFont="1" applyFill="1" applyBorder="1" applyAlignment="1" applyProtection="1">
      <alignment horizontal="center" vertical="center"/>
    </xf>
    <xf numFmtId="0" fontId="20" fillId="0" borderId="34" xfId="119" applyFont="1" applyFill="1" applyBorder="1" applyAlignment="1" applyProtection="1">
      <alignment vertical="center" wrapText="1"/>
    </xf>
    <xf numFmtId="0" fontId="26" fillId="0" borderId="0" xfId="119" applyFont="1" applyFill="1" applyAlignment="1" applyProtection="1">
      <alignment vertical="center"/>
    </xf>
    <xf numFmtId="0" fontId="27" fillId="0" borderId="26" xfId="119" applyFont="1" applyFill="1" applyBorder="1" applyAlignment="1" applyProtection="1">
      <alignment horizontal="center" vertical="center"/>
    </xf>
    <xf numFmtId="49" fontId="27" fillId="0" borderId="26" xfId="119" applyNumberFormat="1" applyFont="1" applyFill="1" applyBorder="1" applyAlignment="1" applyProtection="1">
      <alignment horizontal="left" vertical="center" wrapText="1"/>
    </xf>
    <xf numFmtId="0" fontId="29" fillId="0" borderId="0" xfId="119" applyFont="1" applyFill="1" applyAlignment="1" applyProtection="1">
      <alignment vertical="center"/>
    </xf>
    <xf numFmtId="49" fontId="20" fillId="0" borderId="26" xfId="119" applyNumberFormat="1" applyFont="1" applyFill="1" applyBorder="1" applyAlignment="1" applyProtection="1">
      <alignment horizontal="left" vertical="center" wrapText="1"/>
    </xf>
    <xf numFmtId="0" fontId="20" fillId="0" borderId="26" xfId="119" applyFont="1" applyBorder="1" applyAlignment="1" applyProtection="1">
      <alignment vertical="center" wrapText="1"/>
    </xf>
    <xf numFmtId="0" fontId="27" fillId="0" borderId="35" xfId="119" applyFont="1" applyBorder="1" applyAlignment="1" applyProtection="1">
      <alignment horizontal="center" vertical="center"/>
    </xf>
    <xf numFmtId="49" fontId="27" fillId="0" borderId="35" xfId="119" applyNumberFormat="1" applyFont="1" applyBorder="1" applyAlignment="1" applyProtection="1">
      <alignment horizontal="left" vertical="center" wrapText="1"/>
    </xf>
    <xf numFmtId="3" fontId="28" fillId="0" borderId="36" xfId="119" applyNumberFormat="1" applyFont="1" applyFill="1" applyBorder="1" applyAlignment="1" applyProtection="1">
      <alignment horizontal="right" vertical="center" wrapText="1"/>
    </xf>
    <xf numFmtId="3" fontId="28" fillId="0" borderId="37" xfId="119" applyNumberFormat="1" applyFont="1" applyFill="1" applyBorder="1" applyAlignment="1" applyProtection="1">
      <alignment horizontal="right" vertical="center" wrapText="1"/>
    </xf>
    <xf numFmtId="3" fontId="28" fillId="0" borderId="38" xfId="119" applyNumberFormat="1" applyFont="1" applyFill="1" applyBorder="1" applyAlignment="1" applyProtection="1">
      <alignment horizontal="right" vertical="center" wrapText="1"/>
    </xf>
    <xf numFmtId="3" fontId="28" fillId="0" borderId="39" xfId="119" applyNumberFormat="1" applyFont="1" applyFill="1" applyBorder="1" applyAlignment="1" applyProtection="1">
      <alignment horizontal="right" vertical="center" wrapText="1"/>
    </xf>
    <xf numFmtId="3" fontId="30" fillId="0" borderId="39" xfId="119" applyNumberFormat="1" applyFont="1" applyFill="1" applyBorder="1" applyAlignment="1" applyProtection="1">
      <alignment horizontal="right" vertical="center" wrapText="1"/>
    </xf>
    <xf numFmtId="3" fontId="28" fillId="4" borderId="39" xfId="119" applyNumberFormat="1" applyFont="1" applyFill="1" applyBorder="1" applyAlignment="1" applyProtection="1">
      <alignment horizontal="right" vertical="center" wrapText="1"/>
    </xf>
    <xf numFmtId="3" fontId="28" fillId="0" borderId="40" xfId="119" applyNumberFormat="1" applyFont="1" applyFill="1" applyBorder="1" applyAlignment="1" applyProtection="1">
      <alignment horizontal="right" vertical="center" wrapText="1"/>
    </xf>
    <xf numFmtId="3" fontId="28" fillId="4" borderId="41" xfId="119" applyNumberFormat="1" applyFont="1" applyFill="1" applyBorder="1" applyAlignment="1" applyProtection="1">
      <alignment horizontal="right" vertical="center" wrapText="1"/>
    </xf>
    <xf numFmtId="3" fontId="28" fillId="0" borderId="41" xfId="119" applyNumberFormat="1" applyFont="1" applyFill="1" applyBorder="1" applyAlignment="1" applyProtection="1">
      <alignment horizontal="right" vertical="center" wrapText="1"/>
    </xf>
    <xf numFmtId="49" fontId="31" fillId="0" borderId="0" xfId="119" applyNumberFormat="1" applyFont="1" applyFill="1" applyAlignment="1" applyProtection="1">
      <alignment vertical="top"/>
    </xf>
    <xf numFmtId="0" fontId="31" fillId="0" borderId="0" xfId="119" applyFont="1" applyFill="1" applyAlignment="1" applyProtection="1">
      <alignment vertical="top"/>
    </xf>
    <xf numFmtId="0" fontId="29" fillId="0" borderId="0" xfId="119" applyFont="1" applyFill="1" applyAlignment="1" applyProtection="1">
      <alignment vertical="top"/>
    </xf>
    <xf numFmtId="49" fontId="32" fillId="0" borderId="0" xfId="119" applyNumberFormat="1" applyFont="1" applyFill="1" applyAlignment="1" applyProtection="1">
      <alignment vertical="top"/>
    </xf>
    <xf numFmtId="3" fontId="18" fillId="0" borderId="0" xfId="119" applyNumberFormat="1" applyFont="1" applyFill="1" applyAlignment="1" applyProtection="1">
      <alignment vertical="top"/>
    </xf>
    <xf numFmtId="49" fontId="31" fillId="0" borderId="0" xfId="119" applyNumberFormat="1" applyFont="1" applyAlignment="1" applyProtection="1">
      <alignment vertical="top"/>
    </xf>
    <xf numFmtId="0" fontId="31" fillId="0" borderId="0" xfId="119" applyFont="1" applyAlignment="1" applyProtection="1">
      <alignment vertical="top"/>
    </xf>
    <xf numFmtId="0" fontId="31" fillId="4" borderId="0" xfId="119" applyFont="1" applyFill="1" applyAlignment="1" applyProtection="1">
      <alignment vertical="top"/>
    </xf>
    <xf numFmtId="0" fontId="29" fillId="4" borderId="0" xfId="119" applyFont="1" applyFill="1" applyAlignment="1" applyProtection="1">
      <alignment vertical="top"/>
    </xf>
    <xf numFmtId="0" fontId="18" fillId="0" borderId="0" xfId="119" applyFont="1" applyAlignment="1" applyProtection="1">
      <alignment vertical="top"/>
    </xf>
    <xf numFmtId="0" fontId="15" fillId="4" borderId="0" xfId="119" applyFont="1" applyFill="1" applyAlignment="1" applyProtection="1">
      <alignment vertical="top"/>
    </xf>
    <xf numFmtId="0" fontId="17" fillId="4" borderId="0" xfId="119" applyFont="1" applyFill="1" applyAlignment="1" applyProtection="1">
      <alignment vertical="top"/>
    </xf>
    <xf numFmtId="0" fontId="15" fillId="0" borderId="0" xfId="119" applyFont="1" applyFill="1" applyAlignment="1" applyProtection="1">
      <alignment vertical="top"/>
    </xf>
    <xf numFmtId="0" fontId="10" fillId="0" borderId="0" xfId="111" applyFont="1" applyProtection="1">
      <protection locked="0"/>
    </xf>
    <xf numFmtId="0" fontId="10" fillId="0" borderId="0" xfId="111" applyFont="1" applyAlignment="1" applyProtection="1">
      <alignment horizontal="center"/>
      <protection locked="0"/>
    </xf>
    <xf numFmtId="49" fontId="11" fillId="0" borderId="0" xfId="86" applyNumberFormat="1" applyFont="1" applyProtection="1"/>
    <xf numFmtId="49" fontId="11" fillId="0" borderId="0" xfId="86" applyNumberFormat="1" applyFont="1" applyAlignment="1" applyProtection="1">
      <alignment horizontal="center"/>
    </xf>
    <xf numFmtId="49" fontId="11" fillId="0" borderId="0" xfId="55" applyNumberFormat="1" applyFont="1" applyProtection="1">
      <alignment horizontal="center"/>
    </xf>
    <xf numFmtId="166" fontId="11" fillId="0" borderId="0" xfId="68" applyNumberFormat="1" applyFont="1" applyProtection="1">
      <alignment horizontal="center" vertical="center" wrapText="1"/>
    </xf>
    <xf numFmtId="49" fontId="11" fillId="0" borderId="78" xfId="85" applyFont="1" applyAlignment="1">
      <alignment horizontal="center" vertical="center" wrapText="1"/>
    </xf>
    <xf numFmtId="49" fontId="11" fillId="0" borderId="78" xfId="85" applyFont="1">
      <alignment horizontal="center" vertical="center" wrapText="1"/>
    </xf>
    <xf numFmtId="49" fontId="11" fillId="0" borderId="4" xfId="72" applyFont="1" applyBorder="1">
      <alignment horizontal="center" vertical="center"/>
    </xf>
    <xf numFmtId="0" fontId="6" fillId="0" borderId="0" xfId="111" applyFont="1" applyProtection="1">
      <protection locked="0"/>
    </xf>
    <xf numFmtId="4" fontId="36" fillId="0" borderId="76" xfId="90" applyNumberFormat="1" applyFont="1" applyProtection="1">
      <alignment horizontal="right" vertical="center" shrinkToFit="1"/>
    </xf>
    <xf numFmtId="0" fontId="36" fillId="0" borderId="78" xfId="83" applyNumberFormat="1" applyFont="1" applyAlignment="1" applyProtection="1">
      <alignment horizontal="center"/>
    </xf>
    <xf numFmtId="0" fontId="35" fillId="0" borderId="78" xfId="48" applyNumberFormat="1" applyFont="1" applyProtection="1">
      <alignment horizontal="right"/>
    </xf>
    <xf numFmtId="0" fontId="10" fillId="0" borderId="42" xfId="111" applyFont="1" applyBorder="1" applyProtection="1">
      <protection locked="0"/>
    </xf>
    <xf numFmtId="0" fontId="6" fillId="0" borderId="0" xfId="111" applyFont="1" applyBorder="1" applyProtection="1">
      <protection locked="0"/>
    </xf>
    <xf numFmtId="4" fontId="11" fillId="0" borderId="77" xfId="88" applyNumberFormat="1" applyFont="1" applyFill="1" applyProtection="1">
      <alignment horizontal="right" vertical="center" shrinkToFit="1"/>
    </xf>
    <xf numFmtId="4" fontId="36" fillId="0" borderId="75" xfId="31" applyNumberFormat="1" applyFont="1" applyProtection="1">
      <alignment horizontal="right" vertical="center" shrinkToFit="1"/>
    </xf>
    <xf numFmtId="1" fontId="36" fillId="0" borderId="8" xfId="29" applyNumberFormat="1" applyFont="1" applyBorder="1" applyAlignment="1" applyProtection="1">
      <alignment vertical="center" shrinkToFit="1"/>
    </xf>
    <xf numFmtId="2" fontId="11" fillId="0" borderId="77" xfId="81" applyNumberFormat="1" applyFont="1" applyFill="1" applyProtection="1">
      <alignment vertical="center" wrapText="1"/>
    </xf>
    <xf numFmtId="1" fontId="11" fillId="0" borderId="43" xfId="45" applyNumberFormat="1" applyFont="1" applyFill="1" applyBorder="1" applyAlignment="1" applyProtection="1">
      <alignment vertical="center" shrinkToFit="1"/>
    </xf>
    <xf numFmtId="1" fontId="11" fillId="0" borderId="44" xfId="45" applyNumberFormat="1" applyFont="1" applyFill="1" applyBorder="1" applyAlignment="1" applyProtection="1">
      <alignment vertical="center" shrinkToFit="1"/>
    </xf>
    <xf numFmtId="49" fontId="36" fillId="0" borderId="75" xfId="30" applyNumberFormat="1" applyFont="1" applyAlignment="1" applyProtection="1">
      <alignment horizontal="center" vertical="center" wrapText="1"/>
    </xf>
    <xf numFmtId="49" fontId="36" fillId="0" borderId="75" xfId="30" applyNumberFormat="1" applyFont="1" applyProtection="1">
      <alignment vertical="center" wrapText="1"/>
    </xf>
    <xf numFmtId="0" fontId="37" fillId="0" borderId="76" xfId="42" applyNumberFormat="1" applyFont="1" applyProtection="1">
      <alignment horizontal="center" vertical="center" wrapText="1"/>
    </xf>
    <xf numFmtId="0" fontId="37" fillId="0" borderId="8" xfId="42" applyNumberFormat="1" applyFont="1" applyBorder="1" applyAlignment="1" applyProtection="1">
      <alignment horizontal="center" vertical="center" wrapText="1"/>
    </xf>
    <xf numFmtId="49" fontId="37" fillId="0" borderId="0" xfId="80" applyNumberFormat="1" applyFont="1" applyProtection="1">
      <alignment horizontal="center" vertical="center"/>
    </xf>
    <xf numFmtId="49" fontId="37" fillId="0" borderId="0" xfId="80" applyNumberFormat="1" applyFont="1" applyAlignment="1" applyProtection="1">
      <alignment horizontal="center" vertical="center"/>
    </xf>
    <xf numFmtId="49" fontId="37" fillId="0" borderId="0" xfId="66" applyNumberFormat="1" applyFont="1" applyProtection="1">
      <alignment vertical="center"/>
    </xf>
    <xf numFmtId="49" fontId="35" fillId="0" borderId="78" xfId="79" applyNumberFormat="1" applyFont="1" applyProtection="1"/>
    <xf numFmtId="49" fontId="35" fillId="0" borderId="78" xfId="79" applyNumberFormat="1" applyFont="1" applyAlignment="1" applyProtection="1">
      <alignment horizontal="center"/>
    </xf>
    <xf numFmtId="0" fontId="35" fillId="18" borderId="0" xfId="58" applyNumberFormat="1" applyFont="1" applyProtection="1">
      <alignment wrapText="1"/>
    </xf>
    <xf numFmtId="49" fontId="35" fillId="18" borderId="0" xfId="53" applyNumberFormat="1" applyFont="1" applyAlignment="1" applyProtection="1"/>
    <xf numFmtId="0" fontId="35" fillId="0" borderId="81" xfId="93" applyFont="1" applyAlignment="1">
      <alignment vertical="center" wrapText="1"/>
    </xf>
    <xf numFmtId="0" fontId="35" fillId="0" borderId="81" xfId="93" applyFont="1" applyAlignment="1">
      <alignment horizontal="center" vertical="center" wrapText="1"/>
    </xf>
    <xf numFmtId="0" fontId="35" fillId="0" borderId="81" xfId="93" applyNumberFormat="1" applyFont="1" applyAlignment="1" applyProtection="1">
      <alignment vertical="center" wrapText="1"/>
    </xf>
    <xf numFmtId="49" fontId="35" fillId="0" borderId="0" xfId="63" applyNumberFormat="1" applyFont="1" applyAlignment="1" applyProtection="1">
      <alignment wrapText="1"/>
    </xf>
    <xf numFmtId="0" fontId="35" fillId="0" borderId="82" xfId="92" applyFont="1" applyAlignment="1">
      <alignment vertical="center" wrapText="1"/>
    </xf>
    <xf numFmtId="0" fontId="35" fillId="0" borderId="82" xfId="92" applyFont="1" applyAlignment="1">
      <alignment horizontal="center" vertical="center" wrapText="1"/>
    </xf>
    <xf numFmtId="0" fontId="11" fillId="0" borderId="0" xfId="39" applyNumberFormat="1" applyFont="1" applyProtection="1">
      <alignment horizontal="center" vertical="center" wrapText="1"/>
    </xf>
    <xf numFmtId="0" fontId="11" fillId="0" borderId="0" xfId="39" applyNumberFormat="1" applyFont="1" applyAlignment="1" applyProtection="1">
      <alignment horizontal="center" vertical="center" wrapText="1"/>
    </xf>
    <xf numFmtId="0" fontId="37" fillId="0" borderId="0" xfId="96" applyFont="1" applyAlignment="1">
      <alignment vertical="center" wrapText="1"/>
    </xf>
    <xf numFmtId="2" fontId="11" fillId="0" borderId="77" xfId="81" applyNumberFormat="1" applyFont="1" applyFill="1" applyAlignment="1" applyProtection="1">
      <alignment horizontal="center" vertical="center" wrapText="1"/>
    </xf>
    <xf numFmtId="0" fontId="10" fillId="0" borderId="0" xfId="111" applyFont="1" applyFill="1" applyProtection="1">
      <protection locked="0"/>
    </xf>
    <xf numFmtId="0" fontId="10" fillId="0" borderId="0" xfId="111" applyFont="1" applyBorder="1" applyProtection="1">
      <protection locked="0"/>
    </xf>
    <xf numFmtId="0" fontId="10" fillId="0" borderId="0" xfId="111" applyFont="1" applyAlignment="1" applyProtection="1">
      <alignment vertical="center"/>
      <protection locked="0"/>
    </xf>
    <xf numFmtId="4" fontId="36" fillId="0" borderId="75" xfId="31" applyNumberFormat="1" applyFont="1" applyFill="1" applyProtection="1">
      <alignment horizontal="right" vertical="center" shrinkToFit="1"/>
    </xf>
    <xf numFmtId="4" fontId="36" fillId="0" borderId="76" xfId="90" applyNumberFormat="1" applyFont="1" applyFill="1" applyProtection="1">
      <alignment horizontal="right" vertical="center" shrinkToFit="1"/>
    </xf>
    <xf numFmtId="4" fontId="36" fillId="0" borderId="45" xfId="31" applyNumberFormat="1" applyFont="1" applyFill="1" applyBorder="1" applyProtection="1">
      <alignment horizontal="right" vertical="center" shrinkToFit="1"/>
    </xf>
    <xf numFmtId="0" fontId="35" fillId="0" borderId="46" xfId="48" applyNumberFormat="1" applyFont="1" applyBorder="1" applyProtection="1">
      <alignment horizontal="right"/>
    </xf>
    <xf numFmtId="0" fontId="35" fillId="0" borderId="82" xfId="92" applyNumberFormat="1" applyFont="1" applyAlignment="1" applyProtection="1">
      <alignment vertical="center"/>
    </xf>
    <xf numFmtId="1" fontId="36" fillId="3" borderId="47" xfId="29" applyNumberFormat="1" applyFont="1" applyFill="1" applyBorder="1" applyAlignment="1" applyProtection="1">
      <alignment vertical="center" shrinkToFit="1"/>
    </xf>
    <xf numFmtId="1" fontId="11" fillId="3" borderId="43" xfId="45" applyNumberFormat="1" applyFont="1" applyFill="1" applyBorder="1" applyAlignment="1" applyProtection="1">
      <alignment vertical="center" shrinkToFit="1"/>
    </xf>
    <xf numFmtId="1" fontId="36" fillId="0" borderId="47" xfId="29" applyNumberFormat="1" applyFont="1" applyFill="1" applyBorder="1" applyAlignment="1" applyProtection="1">
      <alignment vertical="center" shrinkToFit="1"/>
    </xf>
    <xf numFmtId="2" fontId="36" fillId="0" borderId="45" xfId="30" applyNumberFormat="1" applyFont="1" applyFill="1" applyBorder="1" applyProtection="1">
      <alignment vertical="center" wrapText="1"/>
    </xf>
    <xf numFmtId="2" fontId="36" fillId="0" borderId="45" xfId="30" applyNumberFormat="1" applyFont="1" applyFill="1" applyBorder="1" applyAlignment="1" applyProtection="1">
      <alignment horizontal="center" vertical="center" wrapText="1"/>
    </xf>
    <xf numFmtId="1" fontId="36" fillId="0" borderId="8" xfId="29" applyNumberFormat="1" applyFont="1" applyFill="1" applyBorder="1" applyAlignment="1" applyProtection="1">
      <alignment vertical="center" shrinkToFit="1"/>
    </xf>
    <xf numFmtId="2" fontId="36" fillId="0" borderId="75" xfId="30" applyNumberFormat="1" applyFont="1" applyFill="1" applyProtection="1">
      <alignment vertical="center" wrapText="1"/>
    </xf>
    <xf numFmtId="2" fontId="36" fillId="0" borderId="75" xfId="30" applyNumberFormat="1" applyFont="1" applyFill="1" applyAlignment="1" applyProtection="1">
      <alignment horizontal="center" vertical="center" wrapText="1"/>
    </xf>
    <xf numFmtId="2" fontId="11" fillId="0" borderId="48" xfId="81" applyNumberFormat="1" applyFont="1" applyFill="1" applyBorder="1" applyProtection="1">
      <alignment vertical="center" wrapText="1"/>
    </xf>
    <xf numFmtId="1" fontId="11" fillId="0" borderId="30" xfId="45" applyNumberFormat="1" applyFont="1" applyFill="1" applyBorder="1" applyAlignment="1" applyProtection="1">
      <alignment vertical="center" shrinkToFit="1"/>
    </xf>
    <xf numFmtId="2" fontId="11" fillId="0" borderId="48" xfId="81" applyNumberFormat="1" applyFont="1" applyFill="1" applyBorder="1" applyAlignment="1" applyProtection="1">
      <alignment horizontal="center" vertical="center" wrapText="1"/>
    </xf>
    <xf numFmtId="2" fontId="11" fillId="0" borderId="30" xfId="81" applyNumberFormat="1" applyFont="1" applyFill="1" applyBorder="1" applyAlignment="1" applyProtection="1">
      <alignment vertical="center" wrapText="1"/>
    </xf>
    <xf numFmtId="4" fontId="11" fillId="0" borderId="48" xfId="88" applyNumberFormat="1" applyFont="1" applyFill="1" applyBorder="1" applyProtection="1">
      <alignment horizontal="right" vertical="center" shrinkToFit="1"/>
    </xf>
    <xf numFmtId="4" fontId="11" fillId="0" borderId="77" xfId="88" applyNumberFormat="1" applyFont="1" applyFill="1" applyAlignment="1" applyProtection="1">
      <alignment horizontal="right" vertical="center" shrinkToFit="1"/>
    </xf>
    <xf numFmtId="4" fontId="37" fillId="0" borderId="45" xfId="31" applyNumberFormat="1" applyFont="1" applyFill="1" applyBorder="1" applyProtection="1">
      <alignment horizontal="right" vertical="center" shrinkToFit="1"/>
    </xf>
    <xf numFmtId="1" fontId="37" fillId="0" borderId="47" xfId="29" applyNumberFormat="1" applyFont="1" applyFill="1" applyBorder="1" applyAlignment="1" applyProtection="1">
      <alignment vertical="center" shrinkToFit="1"/>
    </xf>
    <xf numFmtId="2" fontId="37" fillId="0" borderId="45" xfId="30" applyNumberFormat="1" applyFont="1" applyFill="1" applyBorder="1" applyProtection="1">
      <alignment vertical="center" wrapText="1"/>
    </xf>
    <xf numFmtId="1" fontId="35" fillId="0" borderId="49" xfId="45" applyNumberFormat="1" applyFont="1" applyFill="1" applyBorder="1" applyAlignment="1" applyProtection="1">
      <alignment vertical="center" shrinkToFit="1"/>
    </xf>
    <xf numFmtId="2" fontId="35" fillId="0" borderId="77" xfId="81" applyNumberFormat="1" applyFont="1" applyFill="1" applyAlignment="1" applyProtection="1">
      <alignment horizontal="center" vertical="center" wrapText="1"/>
    </xf>
    <xf numFmtId="4" fontId="36" fillId="0" borderId="77" xfId="88" applyNumberFormat="1" applyFont="1" applyFill="1" applyProtection="1">
      <alignment horizontal="right" vertical="center" shrinkToFit="1"/>
    </xf>
    <xf numFmtId="2" fontId="11" fillId="0" borderId="30" xfId="72" applyNumberFormat="1" applyFont="1" applyFill="1" applyBorder="1" applyAlignment="1" applyProtection="1">
      <alignment horizontal="left" vertical="top" wrapText="1"/>
    </xf>
    <xf numFmtId="2" fontId="11" fillId="0" borderId="50" xfId="81" applyNumberFormat="1" applyFont="1" applyFill="1" applyBorder="1" applyProtection="1">
      <alignment vertical="center" wrapText="1"/>
    </xf>
    <xf numFmtId="2" fontId="11" fillId="0" borderId="77" xfId="81" applyNumberFormat="1" applyFont="1" applyFill="1" applyAlignment="1" applyProtection="1">
      <alignment vertical="center" wrapText="1"/>
    </xf>
    <xf numFmtId="2" fontId="11" fillId="0" borderId="30" xfId="72" applyNumberFormat="1" applyFont="1" applyFill="1" applyBorder="1" applyAlignment="1" applyProtection="1">
      <alignment horizontal="left" vertical="center" wrapText="1"/>
    </xf>
    <xf numFmtId="4" fontId="11" fillId="0" borderId="43" xfId="88" applyNumberFormat="1" applyFont="1" applyFill="1" applyBorder="1" applyAlignment="1" applyProtection="1">
      <alignment horizontal="right" vertical="center" shrinkToFit="1"/>
    </xf>
    <xf numFmtId="4" fontId="11" fillId="0" borderId="48" xfId="88" applyNumberFormat="1" applyFont="1" applyFill="1" applyBorder="1" applyAlignment="1" applyProtection="1">
      <alignment horizontal="right" vertical="center" shrinkToFit="1"/>
    </xf>
    <xf numFmtId="4" fontId="11" fillId="0" borderId="43" xfId="88" applyNumberFormat="1" applyFont="1" applyFill="1" applyBorder="1" applyProtection="1">
      <alignment horizontal="right" vertical="center" shrinkToFit="1"/>
    </xf>
    <xf numFmtId="1" fontId="36" fillId="0" borderId="51" xfId="29" applyNumberFormat="1" applyFont="1" applyFill="1" applyBorder="1" applyAlignment="1" applyProtection="1">
      <alignment vertical="center" shrinkToFit="1"/>
    </xf>
    <xf numFmtId="4" fontId="11" fillId="0" borderId="30" xfId="74" applyNumberFormat="1" applyFont="1" applyFill="1" applyBorder="1" applyAlignment="1" applyProtection="1">
      <alignment horizontal="right" vertical="center" shrinkToFit="1"/>
    </xf>
    <xf numFmtId="2" fontId="11" fillId="0" borderId="4" xfId="81" applyNumberFormat="1" applyFont="1" applyFill="1" applyBorder="1" applyAlignment="1" applyProtection="1">
      <alignment horizontal="center" vertical="center" wrapText="1"/>
    </xf>
    <xf numFmtId="2" fontId="11" fillId="0" borderId="43" xfId="81" applyNumberFormat="1" applyFont="1" applyFill="1" applyBorder="1" applyAlignment="1" applyProtection="1">
      <alignment horizontal="center" vertical="center" wrapText="1"/>
    </xf>
    <xf numFmtId="2" fontId="11" fillId="0" borderId="44" xfId="81" applyNumberFormat="1" applyFont="1" applyFill="1" applyBorder="1" applyAlignment="1" applyProtection="1">
      <alignment horizontal="center" vertical="center" wrapText="1"/>
    </xf>
    <xf numFmtId="2" fontId="11" fillId="0" borderId="30" xfId="81" applyNumberFormat="1" applyFont="1" applyFill="1" applyBorder="1" applyAlignment="1" applyProtection="1">
      <alignment horizontal="center" vertical="center" wrapText="1"/>
    </xf>
    <xf numFmtId="4" fontId="11" fillId="0" borderId="50" xfId="88" applyNumberFormat="1" applyFont="1" applyFill="1" applyBorder="1" applyProtection="1">
      <alignment horizontal="right" vertical="center" shrinkToFit="1"/>
    </xf>
    <xf numFmtId="4" fontId="11" fillId="0" borderId="30" xfId="88" applyNumberFormat="1" applyFont="1" applyFill="1" applyBorder="1" applyProtection="1">
      <alignment horizontal="right" vertical="center" shrinkToFit="1"/>
    </xf>
    <xf numFmtId="1" fontId="35" fillId="0" borderId="43" xfId="45" applyNumberFormat="1" applyFont="1" applyFill="1" applyBorder="1" applyAlignment="1" applyProtection="1">
      <alignment vertical="center" shrinkToFit="1"/>
    </xf>
    <xf numFmtId="2" fontId="11" fillId="0" borderId="50" xfId="30" applyNumberFormat="1" applyFont="1" applyFill="1" applyBorder="1" applyProtection="1">
      <alignment vertical="center" wrapText="1"/>
    </xf>
    <xf numFmtId="2" fontId="11" fillId="0" borderId="52" xfId="72" applyNumberFormat="1" applyFont="1" applyFill="1" applyBorder="1" applyAlignment="1" applyProtection="1">
      <alignment horizontal="left" vertical="top" wrapText="1"/>
    </xf>
    <xf numFmtId="4" fontId="11" fillId="0" borderId="3" xfId="88" applyNumberFormat="1" applyFont="1" applyFill="1" applyBorder="1" applyProtection="1">
      <alignment horizontal="right" vertical="center" shrinkToFit="1"/>
    </xf>
    <xf numFmtId="2" fontId="11" fillId="0" borderId="43" xfId="81" applyNumberFormat="1" applyFont="1" applyFill="1" applyBorder="1" applyAlignment="1" applyProtection="1">
      <alignment vertical="center" wrapText="1"/>
    </xf>
    <xf numFmtId="4" fontId="11" fillId="0" borderId="52" xfId="74" applyNumberFormat="1" applyFont="1" applyFill="1" applyBorder="1" applyAlignment="1" applyProtection="1">
      <alignment horizontal="right" vertical="center" shrinkToFit="1"/>
    </xf>
    <xf numFmtId="2" fontId="11" fillId="0" borderId="0" xfId="81" applyNumberFormat="1" applyFont="1" applyFill="1" applyBorder="1" applyAlignment="1" applyProtection="1">
      <alignment horizontal="center" vertical="center" wrapText="1"/>
    </xf>
    <xf numFmtId="4" fontId="10" fillId="0" borderId="30" xfId="74" applyNumberFormat="1" applyFont="1" applyFill="1" applyBorder="1" applyAlignment="1" applyProtection="1">
      <alignment horizontal="right" vertical="center" shrinkToFit="1"/>
    </xf>
    <xf numFmtId="4" fontId="10" fillId="0" borderId="0" xfId="111" applyNumberFormat="1" applyFont="1" applyFill="1" applyProtection="1">
      <protection locked="0"/>
    </xf>
    <xf numFmtId="4" fontId="10" fillId="0" borderId="0" xfId="111" applyNumberFormat="1" applyFont="1" applyProtection="1">
      <protection locked="0"/>
    </xf>
    <xf numFmtId="49" fontId="36" fillId="0" borderId="75" xfId="30" applyNumberFormat="1" applyFont="1" applyFill="1" applyProtection="1">
      <alignment vertical="center" wrapText="1"/>
    </xf>
    <xf numFmtId="49" fontId="36" fillId="0" borderId="75" xfId="30" applyNumberFormat="1" applyFont="1" applyFill="1" applyAlignment="1" applyProtection="1">
      <alignment horizontal="center" vertical="center" wrapText="1"/>
    </xf>
    <xf numFmtId="4" fontId="11" fillId="0" borderId="53" xfId="74" applyNumberFormat="1" applyFont="1" applyFill="1" applyBorder="1" applyAlignment="1" applyProtection="1">
      <alignment horizontal="right" vertical="center" shrinkToFit="1"/>
    </xf>
    <xf numFmtId="4" fontId="36" fillId="0" borderId="54" xfId="31" applyNumberFormat="1" applyFont="1" applyFill="1" applyBorder="1" applyProtection="1">
      <alignment horizontal="right" vertical="center" shrinkToFit="1"/>
    </xf>
    <xf numFmtId="2" fontId="36" fillId="0" borderId="54" xfId="30" applyNumberFormat="1" applyFont="1" applyFill="1" applyBorder="1" applyProtection="1">
      <alignment vertical="center" wrapText="1"/>
    </xf>
    <xf numFmtId="2" fontId="36" fillId="0" borderId="54" xfId="30" applyNumberFormat="1" applyFont="1" applyFill="1" applyBorder="1" applyAlignment="1" applyProtection="1">
      <alignment horizontal="center" vertical="center" wrapText="1"/>
    </xf>
    <xf numFmtId="2" fontId="11" fillId="0" borderId="54" xfId="81" applyNumberFormat="1" applyFont="1" applyFill="1" applyBorder="1" applyProtection="1">
      <alignment vertical="center" wrapText="1"/>
    </xf>
    <xf numFmtId="2" fontId="11" fillId="0" borderId="54" xfId="81" applyNumberFormat="1" applyFont="1" applyFill="1" applyBorder="1" applyAlignment="1" applyProtection="1">
      <alignment horizontal="center" vertical="center" wrapText="1"/>
    </xf>
    <xf numFmtId="4" fontId="11" fillId="0" borderId="54" xfId="88" applyNumberFormat="1" applyFont="1" applyFill="1" applyBorder="1" applyProtection="1">
      <alignment horizontal="right" vertical="center" shrinkToFit="1"/>
    </xf>
    <xf numFmtId="4" fontId="11" fillId="0" borderId="55" xfId="88" applyNumberFormat="1" applyFont="1" applyFill="1" applyBorder="1" applyProtection="1">
      <alignment horizontal="right" vertical="center" shrinkToFit="1"/>
    </xf>
    <xf numFmtId="1" fontId="36" fillId="0" borderId="56" xfId="29" applyNumberFormat="1" applyFont="1" applyFill="1" applyBorder="1" applyAlignment="1" applyProtection="1">
      <alignment vertical="center" shrinkToFit="1"/>
    </xf>
    <xf numFmtId="1" fontId="11" fillId="0" borderId="56" xfId="45" applyNumberFormat="1" applyFont="1" applyFill="1" applyBorder="1" applyAlignment="1" applyProtection="1">
      <alignment vertical="center" shrinkToFit="1"/>
    </xf>
    <xf numFmtId="1" fontId="11" fillId="0" borderId="57" xfId="45" applyNumberFormat="1" applyFont="1" applyFill="1" applyBorder="1" applyAlignment="1" applyProtection="1">
      <alignment vertical="center" shrinkToFit="1"/>
    </xf>
    <xf numFmtId="1" fontId="11" fillId="0" borderId="52" xfId="45" applyNumberFormat="1" applyFont="1" applyFill="1" applyBorder="1" applyAlignment="1" applyProtection="1">
      <alignment vertical="center" shrinkToFit="1"/>
    </xf>
    <xf numFmtId="2" fontId="11" fillId="0" borderId="53" xfId="72" applyNumberFormat="1" applyFont="1" applyFill="1" applyBorder="1" applyAlignment="1" applyProtection="1">
      <alignment horizontal="left" vertical="top" wrapText="1"/>
    </xf>
    <xf numFmtId="2" fontId="11" fillId="0" borderId="58" xfId="81" applyNumberFormat="1" applyFont="1" applyFill="1" applyBorder="1" applyAlignment="1" applyProtection="1">
      <alignment horizontal="center" vertical="center" wrapText="1"/>
    </xf>
    <xf numFmtId="2" fontId="11" fillId="0" borderId="30" xfId="81" applyNumberFormat="1" applyFont="1" applyFill="1" applyBorder="1" applyProtection="1">
      <alignment vertical="center" wrapText="1"/>
    </xf>
    <xf numFmtId="2" fontId="11" fillId="0" borderId="52" xfId="81" applyNumberFormat="1" applyFont="1" applyFill="1" applyBorder="1" applyAlignment="1" applyProtection="1">
      <alignment horizontal="center" vertical="center" wrapText="1"/>
    </xf>
    <xf numFmtId="4" fontId="11" fillId="0" borderId="52" xfId="88" applyNumberFormat="1" applyFont="1" applyFill="1" applyBorder="1" applyProtection="1">
      <alignment horizontal="right" vertical="center" shrinkToFit="1"/>
    </xf>
    <xf numFmtId="4" fontId="11" fillId="0" borderId="3" xfId="88" applyNumberFormat="1" applyFont="1" applyFill="1" applyBorder="1" applyAlignment="1" applyProtection="1">
      <alignment horizontal="right" vertical="center" shrinkToFit="1"/>
    </xf>
    <xf numFmtId="0" fontId="20" fillId="0" borderId="9" xfId="119" applyFont="1" applyBorder="1" applyAlignment="1" applyProtection="1">
      <alignment horizontal="center" vertical="center" wrapText="1"/>
    </xf>
    <xf numFmtId="0" fontId="19" fillId="0" borderId="11" xfId="119" applyFont="1" applyFill="1" applyBorder="1" applyAlignment="1" applyProtection="1">
      <alignment horizontal="center" vertical="center" wrapText="1"/>
    </xf>
    <xf numFmtId="0" fontId="19" fillId="0" borderId="69" xfId="119" applyFont="1" applyFill="1" applyBorder="1" applyAlignment="1" applyProtection="1">
      <alignment horizontal="center" vertical="center" wrapText="1"/>
    </xf>
    <xf numFmtId="0" fontId="19" fillId="0" borderId="16" xfId="119" applyFont="1" applyFill="1" applyBorder="1" applyAlignment="1" applyProtection="1">
      <alignment horizontal="center" vertical="center" wrapText="1"/>
    </xf>
    <xf numFmtId="0" fontId="19" fillId="0" borderId="71" xfId="119" applyFont="1" applyFill="1" applyBorder="1" applyAlignment="1" applyProtection="1">
      <alignment horizontal="center" vertical="center" wrapText="1"/>
    </xf>
    <xf numFmtId="0" fontId="7" fillId="0" borderId="72" xfId="119" applyFont="1" applyFill="1" applyBorder="1" applyAlignment="1" applyProtection="1">
      <alignment horizontal="center" vertical="center" wrapText="1"/>
    </xf>
    <xf numFmtId="0" fontId="7" fillId="0" borderId="73" xfId="119" applyFont="1" applyFill="1" applyBorder="1" applyAlignment="1" applyProtection="1">
      <alignment horizontal="center" vertical="center" wrapText="1"/>
    </xf>
    <xf numFmtId="0" fontId="7" fillId="0" borderId="14" xfId="119" applyFont="1" applyFill="1" applyBorder="1" applyAlignment="1" applyProtection="1">
      <alignment horizontal="center" vertical="center" wrapText="1"/>
    </xf>
    <xf numFmtId="0" fontId="7" fillId="0" borderId="68" xfId="119" applyFont="1" applyFill="1" applyBorder="1" applyAlignment="1" applyProtection="1">
      <alignment horizontal="center" vertical="center" wrapText="1"/>
    </xf>
    <xf numFmtId="49" fontId="13" fillId="0" borderId="0" xfId="119" applyNumberFormat="1" applyFont="1" applyAlignment="1" applyProtection="1">
      <alignment horizontal="center" vertical="center" wrapText="1"/>
    </xf>
    <xf numFmtId="0" fontId="20" fillId="0" borderId="64" xfId="119" applyFont="1" applyBorder="1" applyAlignment="1" applyProtection="1">
      <alignment horizontal="center" vertical="center" wrapText="1"/>
    </xf>
    <xf numFmtId="0" fontId="20" fillId="0" borderId="65" xfId="119" applyFont="1" applyBorder="1" applyAlignment="1" applyProtection="1">
      <alignment horizontal="center" vertical="center" wrapText="1"/>
    </xf>
    <xf numFmtId="49" fontId="20" fillId="0" borderId="20" xfId="119" applyNumberFormat="1" applyFont="1" applyBorder="1" applyAlignment="1" applyProtection="1">
      <alignment horizontal="center" vertical="center" wrapText="1"/>
    </xf>
    <xf numFmtId="49" fontId="20" fillId="0" borderId="65" xfId="119" applyNumberFormat="1" applyFont="1" applyBorder="1" applyAlignment="1" applyProtection="1">
      <alignment horizontal="center" vertical="center" wrapText="1"/>
    </xf>
    <xf numFmtId="49" fontId="20" fillId="0" borderId="66" xfId="119" applyNumberFormat="1" applyFont="1" applyBorder="1" applyAlignment="1" applyProtection="1">
      <alignment horizontal="center" vertical="center" wrapText="1"/>
    </xf>
    <xf numFmtId="0" fontId="20" fillId="0" borderId="67" xfId="119" applyFont="1" applyBorder="1" applyAlignment="1" applyProtection="1">
      <alignment horizontal="center" vertical="center" wrapText="1"/>
    </xf>
    <xf numFmtId="0" fontId="19" fillId="4" borderId="14" xfId="119" applyFont="1" applyFill="1" applyBorder="1" applyAlignment="1" applyProtection="1">
      <alignment horizontal="center" vertical="center" wrapText="1"/>
    </xf>
    <xf numFmtId="0" fontId="19" fillId="4" borderId="68" xfId="119" applyFont="1" applyFill="1" applyBorder="1" applyAlignment="1" applyProtection="1">
      <alignment horizontal="center" vertical="center" wrapText="1"/>
    </xf>
    <xf numFmtId="0" fontId="19" fillId="0" borderId="15" xfId="119" applyFont="1" applyFill="1" applyBorder="1" applyAlignment="1" applyProtection="1">
      <alignment horizontal="center" vertical="center" wrapText="1"/>
    </xf>
    <xf numFmtId="0" fontId="19" fillId="0" borderId="70" xfId="119" applyFont="1" applyFill="1" applyBorder="1" applyAlignment="1" applyProtection="1">
      <alignment horizontal="center" vertical="center" wrapText="1"/>
    </xf>
    <xf numFmtId="0" fontId="19" fillId="4" borderId="16" xfId="119" applyFont="1" applyFill="1" applyBorder="1" applyAlignment="1" applyProtection="1">
      <alignment horizontal="center" vertical="center" wrapText="1"/>
    </xf>
    <xf numFmtId="0" fontId="19" fillId="4" borderId="71" xfId="119" applyFont="1" applyFill="1" applyBorder="1" applyAlignment="1" applyProtection="1">
      <alignment horizontal="center" vertical="center" wrapText="1"/>
    </xf>
    <xf numFmtId="0" fontId="7" fillId="0" borderId="25" xfId="119" applyFont="1" applyFill="1" applyBorder="1" applyAlignment="1" applyProtection="1">
      <alignment horizontal="center" vertical="center" wrapText="1"/>
    </xf>
    <xf numFmtId="0" fontId="7" fillId="0" borderId="59" xfId="119" applyFont="1" applyFill="1" applyBorder="1" applyAlignment="1" applyProtection="1">
      <alignment horizontal="center" vertical="center" wrapText="1"/>
    </xf>
    <xf numFmtId="0" fontId="7" fillId="0" borderId="60" xfId="119" applyFont="1" applyFill="1" applyBorder="1" applyAlignment="1" applyProtection="1">
      <alignment horizontal="center" vertical="center" wrapText="1"/>
    </xf>
    <xf numFmtId="0" fontId="7" fillId="0" borderId="61" xfId="119" applyFont="1" applyFill="1" applyBorder="1" applyAlignment="1" applyProtection="1">
      <alignment horizontal="center" vertical="center" wrapText="1"/>
    </xf>
    <xf numFmtId="0" fontId="7" fillId="0" borderId="62" xfId="119" applyFont="1" applyFill="1" applyBorder="1" applyAlignment="1" applyProtection="1">
      <alignment horizontal="center" vertical="center" wrapText="1"/>
    </xf>
    <xf numFmtId="0" fontId="7" fillId="0" borderId="63" xfId="119" applyFont="1" applyFill="1" applyBorder="1" applyAlignment="1" applyProtection="1">
      <alignment horizontal="center" vertical="center" wrapText="1"/>
    </xf>
    <xf numFmtId="0" fontId="37" fillId="0" borderId="8" xfId="42" applyNumberFormat="1" applyFont="1" applyBorder="1" applyAlignment="1" applyProtection="1">
      <alignment horizontal="center" vertical="center" wrapText="1"/>
    </xf>
    <xf numFmtId="0" fontId="37" fillId="0" borderId="6" xfId="42" applyNumberFormat="1" applyFont="1" applyBorder="1" applyAlignment="1" applyProtection="1">
      <alignment horizontal="center" vertical="center" wrapText="1"/>
    </xf>
    <xf numFmtId="0" fontId="37" fillId="0" borderId="5" xfId="42" applyNumberFormat="1" applyFont="1" applyBorder="1" applyAlignment="1" applyProtection="1">
      <alignment horizontal="center" vertical="center" wrapText="1"/>
    </xf>
    <xf numFmtId="0" fontId="36" fillId="0" borderId="0" xfId="96" applyNumberFormat="1" applyFont="1" applyAlignment="1" applyProtection="1">
      <alignment horizontal="center" vertical="center" wrapText="1"/>
    </xf>
    <xf numFmtId="0" fontId="37" fillId="0" borderId="3" xfId="42" applyNumberFormat="1" applyFont="1" applyBorder="1" applyAlignment="1" applyProtection="1">
      <alignment horizontal="center" vertical="center" wrapText="1"/>
    </xf>
    <xf numFmtId="0" fontId="37" fillId="0" borderId="1" xfId="42" applyNumberFormat="1" applyFont="1" applyBorder="1" applyAlignment="1" applyProtection="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30</xdr:row>
      <xdr:rowOff>76200</xdr:rowOff>
    </xdr:from>
    <xdr:ext cx="876300" cy="593304"/>
    <xdr:sp macro="" textlink="">
      <xdr:nvSpPr>
        <xdr:cNvPr id="2" name="TextBox 1"/>
        <xdr:cNvSpPr txBox="1"/>
      </xdr:nvSpPr>
      <xdr:spPr>
        <a:xfrm>
          <a:off x="4524375" y="10810875"/>
          <a:ext cx="876300" cy="5933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3200"/>
        </a:p>
      </xdr:txBody>
    </xdr:sp>
    <xdr:clientData/>
  </xdr:oneCellAnchor>
  <xdr:oneCellAnchor>
    <xdr:from>
      <xdr:col>3</xdr:col>
      <xdr:colOff>0</xdr:colOff>
      <xdr:row>30</xdr:row>
      <xdr:rowOff>76200</xdr:rowOff>
    </xdr:from>
    <xdr:ext cx="876300" cy="593304"/>
    <xdr:sp macro="" textlink="">
      <xdr:nvSpPr>
        <xdr:cNvPr id="3" name="TextBox 2"/>
        <xdr:cNvSpPr txBox="1"/>
      </xdr:nvSpPr>
      <xdr:spPr>
        <a:xfrm>
          <a:off x="4524375" y="10810875"/>
          <a:ext cx="876300" cy="5933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3200"/>
        </a:p>
      </xdr:txBody>
    </xdr:sp>
    <xdr:clientData/>
  </xdr:oneCellAnchor>
  <xdr:oneCellAnchor>
    <xdr:from>
      <xdr:col>109</xdr:col>
      <xdr:colOff>1085850</xdr:colOff>
      <xdr:row>30</xdr:row>
      <xdr:rowOff>38100</xdr:rowOff>
    </xdr:from>
    <xdr:ext cx="514350" cy="530658"/>
    <xdr:sp macro="" textlink="">
      <xdr:nvSpPr>
        <xdr:cNvPr id="4" name="TextBox 3"/>
        <xdr:cNvSpPr txBox="1"/>
      </xdr:nvSpPr>
      <xdr:spPr>
        <a:xfrm>
          <a:off x="218189175" y="10772775"/>
          <a:ext cx="514350" cy="53065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2800"/>
        </a:p>
      </xdr:txBody>
    </xdr:sp>
    <xdr:clientData/>
  </xdr:oneCellAnchor>
  <xdr:oneCellAnchor>
    <xdr:from>
      <xdr:col>110</xdr:col>
      <xdr:colOff>1181100</xdr:colOff>
      <xdr:row>30</xdr:row>
      <xdr:rowOff>171450</xdr:rowOff>
    </xdr:from>
    <xdr:ext cx="342900" cy="530658"/>
    <xdr:sp macro="" textlink="">
      <xdr:nvSpPr>
        <xdr:cNvPr id="5" name="TextBox 4"/>
        <xdr:cNvSpPr txBox="1"/>
      </xdr:nvSpPr>
      <xdr:spPr>
        <a:xfrm>
          <a:off x="220589475" y="10906125"/>
          <a:ext cx="342900" cy="53065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2800"/>
        </a:p>
      </xdr:txBody>
    </xdr:sp>
    <xdr:clientData/>
  </xdr:oneCellAnchor>
  <xdr:oneCellAnchor>
    <xdr:from>
      <xdr:col>101</xdr:col>
      <xdr:colOff>1123950</xdr:colOff>
      <xdr:row>30</xdr:row>
      <xdr:rowOff>57150</xdr:rowOff>
    </xdr:from>
    <xdr:ext cx="457200" cy="530658"/>
    <xdr:sp macro="" textlink="">
      <xdr:nvSpPr>
        <xdr:cNvPr id="6" name="TextBox 5"/>
        <xdr:cNvSpPr txBox="1"/>
      </xdr:nvSpPr>
      <xdr:spPr>
        <a:xfrm>
          <a:off x="199786875" y="10791825"/>
          <a:ext cx="457200" cy="53065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ru-RU" sz="2800"/>
            <a:t>*</a:t>
          </a:r>
        </a:p>
      </xdr:txBody>
    </xdr:sp>
    <xdr:clientData/>
  </xdr:oneCellAnchor>
  <xdr:oneCellAnchor>
    <xdr:from>
      <xdr:col>110</xdr:col>
      <xdr:colOff>1162050</xdr:colOff>
      <xdr:row>30</xdr:row>
      <xdr:rowOff>76200</xdr:rowOff>
    </xdr:from>
    <xdr:ext cx="628650" cy="549708"/>
    <xdr:sp macro="" textlink="">
      <xdr:nvSpPr>
        <xdr:cNvPr id="7" name="TextBox 6"/>
        <xdr:cNvSpPr txBox="1"/>
      </xdr:nvSpPr>
      <xdr:spPr>
        <a:xfrm>
          <a:off x="220570425" y="10810875"/>
          <a:ext cx="628650" cy="549708"/>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2800"/>
        </a:p>
      </xdr:txBody>
    </xdr:sp>
    <xdr:clientData/>
  </xdr:oneCellAnchor>
  <xdr:oneCellAnchor>
    <xdr:from>
      <xdr:col>3</xdr:col>
      <xdr:colOff>0</xdr:colOff>
      <xdr:row>30</xdr:row>
      <xdr:rowOff>76200</xdr:rowOff>
    </xdr:from>
    <xdr:ext cx="876300" cy="593304"/>
    <xdr:sp macro="" textlink="">
      <xdr:nvSpPr>
        <xdr:cNvPr id="8" name="TextBox 7"/>
        <xdr:cNvSpPr txBox="1"/>
      </xdr:nvSpPr>
      <xdr:spPr>
        <a:xfrm>
          <a:off x="4524375" y="10810875"/>
          <a:ext cx="876300" cy="5933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3200"/>
        </a:p>
      </xdr:txBody>
    </xdr:sp>
    <xdr:clientData/>
  </xdr:oneCellAnchor>
  <xdr:oneCellAnchor>
    <xdr:from>
      <xdr:col>3</xdr:col>
      <xdr:colOff>0</xdr:colOff>
      <xdr:row>30</xdr:row>
      <xdr:rowOff>76200</xdr:rowOff>
    </xdr:from>
    <xdr:ext cx="876300" cy="593304"/>
    <xdr:sp macro="" textlink="">
      <xdr:nvSpPr>
        <xdr:cNvPr id="9" name="TextBox 8"/>
        <xdr:cNvSpPr txBox="1"/>
      </xdr:nvSpPr>
      <xdr:spPr>
        <a:xfrm>
          <a:off x="4524375" y="10810875"/>
          <a:ext cx="876300" cy="59330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ru-RU" sz="32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5" tint="0.59999389629810485"/>
    <pageSetUpPr fitToPage="1"/>
  </sheetPr>
  <dimension ref="A1:U179"/>
  <sheetViews>
    <sheetView zoomScaleSheetLayoutView="70" workbookViewId="0">
      <pane xSplit="2" ySplit="5" topLeftCell="L17" activePane="bottomRight" state="frozen"/>
      <selection activeCell="A33" sqref="A33"/>
      <selection pane="topRight" activeCell="A33" sqref="A33"/>
      <selection pane="bottomLeft" activeCell="A33" sqref="A33"/>
      <selection pane="bottomRight" sqref="A1:T32"/>
    </sheetView>
  </sheetViews>
  <sheetFormatPr defaultColWidth="34.5703125" defaultRowHeight="15.75"/>
  <cols>
    <col min="1" max="1" width="6.85546875" style="97" customWidth="1"/>
    <col min="2" max="2" width="46.85546875" style="98" customWidth="1"/>
    <col min="3" max="3" width="14.140625" style="97" customWidth="1"/>
    <col min="4" max="4" width="15.42578125" style="97" customWidth="1"/>
    <col min="5" max="5" width="15.85546875" style="190" customWidth="1"/>
    <col min="6" max="6" width="14" style="191" hidden="1" customWidth="1"/>
    <col min="7" max="7" width="15" style="190" hidden="1" customWidth="1"/>
    <col min="8" max="9" width="15.7109375" style="97" hidden="1" customWidth="1"/>
    <col min="10" max="10" width="15.5703125" style="97" hidden="1" customWidth="1"/>
    <col min="11" max="11" width="16.28515625" style="97" hidden="1" customWidth="1"/>
    <col min="12" max="12" width="13.85546875" style="192" customWidth="1"/>
    <col min="13" max="13" width="15.140625" style="104" hidden="1" customWidth="1"/>
    <col min="14" max="14" width="15.140625" style="189" hidden="1" customWidth="1"/>
    <col min="15" max="18" width="15.140625" style="104" customWidth="1"/>
    <col min="19" max="19" width="14.42578125" style="104" customWidth="1"/>
    <col min="20" max="20" width="14.28515625" style="104" customWidth="1"/>
    <col min="21" max="21" width="11.5703125" style="97" customWidth="1"/>
    <col min="22" max="16384" width="34.5703125" style="97"/>
  </cols>
  <sheetData>
    <row r="1" spans="1:21" ht="27" customHeight="1">
      <c r="A1" s="317" t="s">
        <v>458</v>
      </c>
      <c r="B1" s="317"/>
      <c r="C1" s="317"/>
      <c r="D1" s="317"/>
      <c r="E1" s="317"/>
      <c r="F1" s="317"/>
      <c r="G1" s="317"/>
      <c r="H1" s="317"/>
      <c r="I1" s="317"/>
      <c r="J1" s="317"/>
      <c r="K1" s="93"/>
      <c r="L1" s="94"/>
      <c r="M1" s="95"/>
      <c r="N1" s="96"/>
      <c r="O1" s="95"/>
      <c r="P1" s="95"/>
      <c r="Q1" s="95"/>
      <c r="R1" s="95"/>
      <c r="S1" s="95"/>
      <c r="T1" s="95"/>
    </row>
    <row r="2" spans="1:21" ht="19.5" customHeight="1" thickBot="1">
      <c r="C2" s="99"/>
      <c r="D2" s="99"/>
      <c r="E2" s="100"/>
      <c r="F2" s="101"/>
      <c r="G2" s="100"/>
      <c r="H2" s="99"/>
      <c r="I2" s="99"/>
      <c r="J2" s="99"/>
      <c r="K2" s="102"/>
      <c r="L2" s="103"/>
      <c r="N2" s="105" t="s">
        <v>459</v>
      </c>
    </row>
    <row r="3" spans="1:21" s="107" customFormat="1" ht="22.5" customHeight="1" thickBot="1">
      <c r="A3" s="318" t="s">
        <v>460</v>
      </c>
      <c r="B3" s="320" t="s">
        <v>401</v>
      </c>
      <c r="C3" s="308" t="s">
        <v>461</v>
      </c>
      <c r="D3" s="308"/>
      <c r="E3" s="308" t="s">
        <v>462</v>
      </c>
      <c r="F3" s="308"/>
      <c r="G3" s="308"/>
      <c r="H3" s="308"/>
      <c r="I3" s="308"/>
      <c r="J3" s="308"/>
      <c r="K3" s="308"/>
      <c r="L3" s="323"/>
      <c r="M3" s="308" t="s">
        <v>463</v>
      </c>
      <c r="N3" s="308"/>
      <c r="O3" s="308"/>
      <c r="P3" s="308"/>
      <c r="Q3" s="106" t="s">
        <v>402</v>
      </c>
      <c r="R3" s="106" t="s">
        <v>402</v>
      </c>
      <c r="S3" s="106" t="s">
        <v>403</v>
      </c>
      <c r="T3" s="106" t="s">
        <v>451</v>
      </c>
      <c r="U3" s="107" t="s">
        <v>402</v>
      </c>
    </row>
    <row r="4" spans="1:21" s="107" customFormat="1" ht="36" customHeight="1">
      <c r="A4" s="319"/>
      <c r="B4" s="321"/>
      <c r="C4" s="309" t="s">
        <v>464</v>
      </c>
      <c r="D4" s="311" t="s">
        <v>465</v>
      </c>
      <c r="E4" s="313" t="s">
        <v>466</v>
      </c>
      <c r="F4" s="315" t="s">
        <v>467</v>
      </c>
      <c r="G4" s="315" t="s">
        <v>468</v>
      </c>
      <c r="H4" s="309" t="s">
        <v>464</v>
      </c>
      <c r="I4" s="324" t="s">
        <v>469</v>
      </c>
      <c r="J4" s="326" t="s">
        <v>470</v>
      </c>
      <c r="K4" s="328" t="s">
        <v>471</v>
      </c>
      <c r="L4" s="313" t="s">
        <v>465</v>
      </c>
      <c r="M4" s="332" t="s">
        <v>472</v>
      </c>
      <c r="N4" s="334" t="s">
        <v>473</v>
      </c>
      <c r="O4" s="330" t="s">
        <v>474</v>
      </c>
      <c r="P4" s="330" t="s">
        <v>475</v>
      </c>
      <c r="Q4" s="330" t="s">
        <v>476</v>
      </c>
      <c r="R4" s="330" t="s">
        <v>477</v>
      </c>
      <c r="S4" s="330"/>
      <c r="T4" s="330"/>
      <c r="U4" s="107">
        <v>517208</v>
      </c>
    </row>
    <row r="5" spans="1:21" s="107" customFormat="1" ht="34.5" customHeight="1" thickBot="1">
      <c r="A5" s="319"/>
      <c r="B5" s="322"/>
      <c r="C5" s="310"/>
      <c r="D5" s="312"/>
      <c r="E5" s="314"/>
      <c r="F5" s="316"/>
      <c r="G5" s="316"/>
      <c r="H5" s="310"/>
      <c r="I5" s="325"/>
      <c r="J5" s="327"/>
      <c r="K5" s="329"/>
      <c r="L5" s="314"/>
      <c r="M5" s="333"/>
      <c r="N5" s="335"/>
      <c r="O5" s="331"/>
      <c r="P5" s="331"/>
      <c r="Q5" s="331"/>
      <c r="R5" s="331"/>
      <c r="S5" s="331"/>
      <c r="T5" s="331"/>
    </row>
    <row r="6" spans="1:21" s="121" customFormat="1" ht="15.75" customHeight="1" thickBot="1">
      <c r="A6" s="108">
        <v>1</v>
      </c>
      <c r="B6" s="109" t="s">
        <v>478</v>
      </c>
      <c r="C6" s="110"/>
      <c r="D6" s="110"/>
      <c r="E6" s="111"/>
      <c r="F6" s="112"/>
      <c r="G6" s="113"/>
      <c r="H6" s="114"/>
      <c r="I6" s="115"/>
      <c r="J6" s="114"/>
      <c r="K6" s="116"/>
      <c r="L6" s="111"/>
      <c r="M6" s="117"/>
      <c r="N6" s="118"/>
      <c r="O6" s="119"/>
      <c r="P6" s="119"/>
      <c r="Q6" s="119"/>
      <c r="R6" s="120" t="e">
        <f>R7-Q7</f>
        <v>#REF!</v>
      </c>
      <c r="S6" s="119"/>
      <c r="T6" s="119"/>
      <c r="U6" s="121">
        <v>14</v>
      </c>
    </row>
    <row r="7" spans="1:21" s="130" customFormat="1" ht="39" customHeight="1">
      <c r="A7" s="122">
        <v>1</v>
      </c>
      <c r="B7" s="123" t="s">
        <v>479</v>
      </c>
      <c r="C7" s="124">
        <v>296746</v>
      </c>
      <c r="D7" s="124">
        <v>476329</v>
      </c>
      <c r="E7" s="125">
        <v>474583.23741</v>
      </c>
      <c r="F7" s="126">
        <v>475669.70400000003</v>
      </c>
      <c r="G7" s="124">
        <v>523962.30000000005</v>
      </c>
      <c r="H7" s="124">
        <v>270894.60144000006</v>
      </c>
      <c r="I7" s="127">
        <v>443399.40400000004</v>
      </c>
      <c r="J7" s="128">
        <v>441666</v>
      </c>
      <c r="K7" s="129">
        <v>457358.69174000004</v>
      </c>
      <c r="L7" s="125">
        <f>SUM(L9:L32)</f>
        <v>456411.63742999994</v>
      </c>
      <c r="M7" s="125">
        <f t="shared" ref="M7:R7" si="0">+M9+M11+M13+M15+M17+M19+M21+M23+M25+M27+M29+M31</f>
        <v>426763.93004800007</v>
      </c>
      <c r="N7" s="125">
        <f t="shared" si="0"/>
        <v>415720</v>
      </c>
      <c r="O7" s="125">
        <f t="shared" si="0"/>
        <v>441077.11373999994</v>
      </c>
      <c r="P7" s="125">
        <f>+P9+P11+P13+P15+P17+P19+P21+P23+P25+P27+P29+P31</f>
        <v>473174</v>
      </c>
      <c r="Q7" s="125">
        <f t="shared" si="0"/>
        <v>517208</v>
      </c>
      <c r="R7" s="125" t="e">
        <f t="shared" si="0"/>
        <v>#REF!</v>
      </c>
      <c r="S7" s="125" t="e">
        <f>+S9+S11+S13+S15+S17+S19+S21+S23+S25+S27+S29+S31</f>
        <v>#REF!</v>
      </c>
      <c r="T7" s="125" t="e">
        <f>+T9+T11+T13+T15+T17+T19+T21+T23+T25+T27+T29+T31</f>
        <v>#REF!</v>
      </c>
      <c r="U7" s="130">
        <v>508844</v>
      </c>
    </row>
    <row r="8" spans="1:21" s="141" customFormat="1" ht="20.25">
      <c r="A8" s="131"/>
      <c r="B8" s="132" t="s">
        <v>480</v>
      </c>
      <c r="C8" s="133">
        <v>105.62741563298148</v>
      </c>
      <c r="D8" s="133">
        <v>103.00993530565432</v>
      </c>
      <c r="E8" s="134">
        <v>99.633496471976301</v>
      </c>
      <c r="F8" s="135">
        <v>99.861588104020555</v>
      </c>
      <c r="G8" s="136">
        <v>110.00008397557153</v>
      </c>
      <c r="H8" s="136">
        <v>91.28837505476065</v>
      </c>
      <c r="I8" s="137">
        <v>93.086795891075298</v>
      </c>
      <c r="J8" s="138">
        <v>92.722886912197239</v>
      </c>
      <c r="K8" s="139">
        <v>96.017393805541971</v>
      </c>
      <c r="L8" s="135"/>
      <c r="M8" s="134">
        <v>96.248196591621948</v>
      </c>
      <c r="N8" s="138">
        <v>94.125425094981267</v>
      </c>
      <c r="O8" s="140">
        <v>96.440085584017737</v>
      </c>
      <c r="P8" s="140"/>
      <c r="Q8" s="140"/>
      <c r="R8" s="140"/>
      <c r="S8" s="140"/>
      <c r="T8" s="140"/>
    </row>
    <row r="9" spans="1:21" s="130" customFormat="1" ht="29.25" customHeight="1">
      <c r="A9" s="142">
        <v>2</v>
      </c>
      <c r="B9" s="143" t="s">
        <v>481</v>
      </c>
      <c r="C9" s="144">
        <v>155305</v>
      </c>
      <c r="D9" s="144">
        <v>250029</v>
      </c>
      <c r="E9" s="145">
        <v>268680</v>
      </c>
      <c r="F9" s="146">
        <v>268680</v>
      </c>
      <c r="G9" s="147">
        <v>277180</v>
      </c>
      <c r="H9" s="147">
        <v>163530.85440000001</v>
      </c>
      <c r="I9" s="148">
        <v>250029</v>
      </c>
      <c r="J9" s="149">
        <v>250000</v>
      </c>
      <c r="K9" s="150">
        <v>259087</v>
      </c>
      <c r="L9" s="146">
        <v>266543.25923999998</v>
      </c>
      <c r="M9" s="145">
        <v>255529.63800000001</v>
      </c>
      <c r="N9" s="151">
        <v>255500</v>
      </c>
      <c r="O9" s="152">
        <v>264786.91399999999</v>
      </c>
      <c r="P9" s="152">
        <v>282441</v>
      </c>
      <c r="Q9" s="152">
        <v>300518</v>
      </c>
      <c r="R9" s="152">
        <v>300518</v>
      </c>
      <c r="S9" s="152">
        <v>320050</v>
      </c>
      <c r="T9" s="152">
        <v>340850</v>
      </c>
      <c r="U9" s="130">
        <v>300518</v>
      </c>
    </row>
    <row r="10" spans="1:21" s="141" customFormat="1" ht="20.25">
      <c r="A10" s="131"/>
      <c r="B10" s="153" t="s">
        <v>480</v>
      </c>
      <c r="C10" s="133">
        <v>101.95539072371676</v>
      </c>
      <c r="D10" s="133">
        <v>102.73125801364951</v>
      </c>
      <c r="E10" s="134">
        <v>107.4595346939755</v>
      </c>
      <c r="F10" s="135">
        <v>107.4595346939755</v>
      </c>
      <c r="G10" s="136">
        <v>110.8591403397206</v>
      </c>
      <c r="H10" s="154">
        <v>105.29658053507616</v>
      </c>
      <c r="I10" s="137">
        <v>100</v>
      </c>
      <c r="J10" s="138">
        <v>99.988401345443933</v>
      </c>
      <c r="K10" s="139">
        <v>103.62277975754812</v>
      </c>
      <c r="L10" s="135"/>
      <c r="M10" s="134">
        <v>102.2</v>
      </c>
      <c r="N10" s="138">
        <v>102.2</v>
      </c>
      <c r="O10" s="140">
        <v>102.2</v>
      </c>
      <c r="P10" s="140"/>
      <c r="Q10" s="140"/>
      <c r="R10" s="140"/>
      <c r="S10" s="140"/>
      <c r="T10" s="140"/>
    </row>
    <row r="11" spans="1:21" s="130" customFormat="1" ht="27.75" customHeight="1">
      <c r="A11" s="142">
        <v>3</v>
      </c>
      <c r="B11" s="143" t="s">
        <v>454</v>
      </c>
      <c r="C11" s="144">
        <v>3007</v>
      </c>
      <c r="D11" s="144">
        <v>4651</v>
      </c>
      <c r="E11" s="155">
        <v>4329.2374099999997</v>
      </c>
      <c r="F11" s="156">
        <v>4329</v>
      </c>
      <c r="G11" s="147">
        <v>4329</v>
      </c>
      <c r="H11" s="147">
        <v>2987.1634300000001</v>
      </c>
      <c r="I11" s="148">
        <v>5212.7</v>
      </c>
      <c r="J11" s="149">
        <v>4329</v>
      </c>
      <c r="K11" s="150">
        <v>5212.7</v>
      </c>
      <c r="L11" s="146">
        <v>4654.9510700000001</v>
      </c>
      <c r="M11" s="155">
        <v>10573</v>
      </c>
      <c r="N11" s="151">
        <v>4329</v>
      </c>
      <c r="O11" s="157">
        <v>10573</v>
      </c>
      <c r="P11" s="157">
        <v>10540</v>
      </c>
      <c r="Q11" s="157">
        <v>10500</v>
      </c>
      <c r="R11" s="157" t="e">
        <f>#REF!</f>
        <v>#REF!</v>
      </c>
      <c r="S11" s="157" t="e">
        <f>#REF!</f>
        <v>#REF!</v>
      </c>
      <c r="T11" s="157" t="e">
        <f>#REF!</f>
        <v>#REF!</v>
      </c>
      <c r="U11" s="130">
        <v>10873</v>
      </c>
    </row>
    <row r="12" spans="1:21" s="141" customFormat="1" ht="20.25">
      <c r="A12" s="131"/>
      <c r="B12" s="153" t="s">
        <v>480</v>
      </c>
      <c r="C12" s="133">
        <v>116.91013912687573</v>
      </c>
      <c r="D12" s="133">
        <v>114.87876350831986</v>
      </c>
      <c r="E12" s="134">
        <v>93.081862180176302</v>
      </c>
      <c r="F12" s="135">
        <v>93.076757686519031</v>
      </c>
      <c r="G12" s="136">
        <v>93.076757686519031</v>
      </c>
      <c r="H12" s="136">
        <v>99.340320252743595</v>
      </c>
      <c r="I12" s="137">
        <v>112.07697269404429</v>
      </c>
      <c r="J12" s="138">
        <v>93.076757686519031</v>
      </c>
      <c r="K12" s="139">
        <v>112.07697269404429</v>
      </c>
      <c r="L12" s="135"/>
      <c r="M12" s="134">
        <v>202.83154603180697</v>
      </c>
      <c r="N12" s="138">
        <v>100</v>
      </c>
      <c r="O12" s="140">
        <v>202.83154603180697</v>
      </c>
      <c r="P12" s="140"/>
      <c r="Q12" s="140"/>
      <c r="R12" s="140"/>
      <c r="S12" s="140"/>
      <c r="T12" s="140"/>
    </row>
    <row r="13" spans="1:21" s="130" customFormat="1" ht="34.5" customHeight="1">
      <c r="A13" s="142">
        <v>4</v>
      </c>
      <c r="B13" s="143" t="s">
        <v>455</v>
      </c>
      <c r="C13" s="144">
        <v>33442</v>
      </c>
      <c r="D13" s="144">
        <v>47265</v>
      </c>
      <c r="E13" s="145">
        <v>47765</v>
      </c>
      <c r="F13" s="146">
        <v>47765</v>
      </c>
      <c r="G13" s="147">
        <v>49765</v>
      </c>
      <c r="H13" s="147">
        <v>27501.153890000001</v>
      </c>
      <c r="I13" s="148">
        <v>43000</v>
      </c>
      <c r="J13" s="149">
        <v>43000</v>
      </c>
      <c r="K13" s="150">
        <v>43000</v>
      </c>
      <c r="L13" s="146">
        <v>41889.502919999999</v>
      </c>
      <c r="M13" s="158">
        <v>16252</v>
      </c>
      <c r="N13" s="151">
        <v>14100</v>
      </c>
      <c r="O13" s="152">
        <v>16252</v>
      </c>
      <c r="P13" s="152">
        <v>25019</v>
      </c>
      <c r="Q13" s="152">
        <v>47702</v>
      </c>
      <c r="R13" s="152">
        <v>51930</v>
      </c>
      <c r="S13" s="152">
        <v>52102</v>
      </c>
      <c r="T13" s="152">
        <v>52330</v>
      </c>
      <c r="U13" s="130">
        <v>47702</v>
      </c>
    </row>
    <row r="14" spans="1:21" s="141" customFormat="1" ht="20.25">
      <c r="A14" s="131"/>
      <c r="B14" s="153" t="s">
        <v>480</v>
      </c>
      <c r="C14" s="133">
        <v>97.842981718108504</v>
      </c>
      <c r="D14" s="133">
        <v>99.161581641598431</v>
      </c>
      <c r="E14" s="134">
        <v>101.05786522796996</v>
      </c>
      <c r="F14" s="135">
        <v>101.05786522796996</v>
      </c>
      <c r="G14" s="136">
        <v>105.28932613984978</v>
      </c>
      <c r="H14" s="136">
        <v>82.235374349620244</v>
      </c>
      <c r="I14" s="137">
        <v>90.976409605416279</v>
      </c>
      <c r="J14" s="138">
        <v>90.976409605416279</v>
      </c>
      <c r="K14" s="139">
        <v>90.976409605416279</v>
      </c>
      <c r="L14" s="135"/>
      <c r="M14" s="134">
        <v>37.795348837209303</v>
      </c>
      <c r="N14" s="138">
        <v>32.79069767441861</v>
      </c>
      <c r="O14" s="140">
        <v>37.795348837209303</v>
      </c>
      <c r="P14" s="140"/>
      <c r="Q14" s="140"/>
      <c r="R14" s="140"/>
      <c r="S14" s="140"/>
      <c r="T14" s="140"/>
    </row>
    <row r="15" spans="1:21" s="130" customFormat="1" ht="29.25" customHeight="1">
      <c r="A15" s="142">
        <v>5</v>
      </c>
      <c r="B15" s="143" t="s">
        <v>482</v>
      </c>
      <c r="C15" s="144">
        <v>5857</v>
      </c>
      <c r="D15" s="144">
        <v>26830</v>
      </c>
      <c r="E15" s="145">
        <v>27118</v>
      </c>
      <c r="F15" s="146">
        <v>27118</v>
      </c>
      <c r="G15" s="147">
        <v>27118</v>
      </c>
      <c r="H15" s="147">
        <v>3088.31441</v>
      </c>
      <c r="I15" s="148">
        <v>27118</v>
      </c>
      <c r="J15" s="149">
        <v>27000</v>
      </c>
      <c r="K15" s="150">
        <v>29200</v>
      </c>
      <c r="L15" s="146">
        <v>29443.595410000002</v>
      </c>
      <c r="M15" s="158">
        <v>28094.248</v>
      </c>
      <c r="N15" s="151">
        <v>27000</v>
      </c>
      <c r="O15" s="152">
        <v>29500</v>
      </c>
      <c r="P15" s="152">
        <v>33444</v>
      </c>
      <c r="Q15" s="152">
        <v>34782</v>
      </c>
      <c r="R15" s="152">
        <v>31779</v>
      </c>
      <c r="S15" s="152">
        <v>31779</v>
      </c>
      <c r="T15" s="152">
        <v>31779</v>
      </c>
      <c r="U15" s="130">
        <v>31779</v>
      </c>
    </row>
    <row r="16" spans="1:21" s="141" customFormat="1" ht="20.25">
      <c r="A16" s="131"/>
      <c r="B16" s="153" t="s">
        <v>480</v>
      </c>
      <c r="C16" s="133">
        <v>333.8582494760301</v>
      </c>
      <c r="D16" s="133">
        <v>118.97614002910768</v>
      </c>
      <c r="E16" s="134">
        <v>101.0734252702199</v>
      </c>
      <c r="F16" s="135">
        <v>101.0734252702199</v>
      </c>
      <c r="G16" s="136">
        <v>101.0734252702199</v>
      </c>
      <c r="H16" s="136">
        <v>52.728605258664842</v>
      </c>
      <c r="I16" s="137">
        <v>101.0734252702199</v>
      </c>
      <c r="J16" s="138">
        <v>100.63361908311592</v>
      </c>
      <c r="K16" s="139">
        <v>108.83339545285129</v>
      </c>
      <c r="L16" s="135"/>
      <c r="M16" s="134">
        <v>103.60000000000001</v>
      </c>
      <c r="N16" s="138">
        <v>100</v>
      </c>
      <c r="O16" s="140">
        <v>101.02739726027397</v>
      </c>
      <c r="P16" s="140"/>
      <c r="Q16" s="140"/>
      <c r="R16" s="140"/>
      <c r="S16" s="140"/>
      <c r="T16" s="140"/>
    </row>
    <row r="17" spans="1:21" s="130" customFormat="1" ht="33" customHeight="1">
      <c r="A17" s="142">
        <v>6</v>
      </c>
      <c r="B17" s="159" t="s">
        <v>456</v>
      </c>
      <c r="C17" s="144">
        <v>57964</v>
      </c>
      <c r="D17" s="144">
        <v>78138</v>
      </c>
      <c r="E17" s="145">
        <v>65972</v>
      </c>
      <c r="F17" s="146">
        <v>65972</v>
      </c>
      <c r="G17" s="147">
        <v>65972</v>
      </c>
      <c r="H17" s="147">
        <v>33991.169419999998</v>
      </c>
      <c r="I17" s="148">
        <v>58000</v>
      </c>
      <c r="J17" s="149">
        <v>58000</v>
      </c>
      <c r="K17" s="150">
        <v>58000</v>
      </c>
      <c r="L17" s="146">
        <v>45223.02216</v>
      </c>
      <c r="M17" s="158">
        <v>60088</v>
      </c>
      <c r="N17" s="151">
        <v>60824</v>
      </c>
      <c r="O17" s="152">
        <v>60088</v>
      </c>
      <c r="P17" s="152">
        <v>57388</v>
      </c>
      <c r="Q17" s="152">
        <v>57388</v>
      </c>
      <c r="R17" s="152">
        <v>57388</v>
      </c>
      <c r="S17" s="152">
        <v>57388</v>
      </c>
      <c r="T17" s="152">
        <v>57388</v>
      </c>
      <c r="U17" s="130">
        <v>57388</v>
      </c>
    </row>
    <row r="18" spans="1:21" s="141" customFormat="1" ht="20.25">
      <c r="A18" s="131"/>
      <c r="B18" s="160" t="s">
        <v>480</v>
      </c>
      <c r="C18" s="133">
        <v>110.21816252877605</v>
      </c>
      <c r="D18" s="133">
        <v>105.65740233694628</v>
      </c>
      <c r="E18" s="134">
        <v>84.430110829557961</v>
      </c>
      <c r="F18" s="135">
        <v>84.430110829557961</v>
      </c>
      <c r="G18" s="136">
        <v>84.430110829557961</v>
      </c>
      <c r="H18" s="136">
        <v>58.6418629149127</v>
      </c>
      <c r="I18" s="137">
        <v>74.22764851928639</v>
      </c>
      <c r="J18" s="138">
        <v>74.22764851928639</v>
      </c>
      <c r="K18" s="139">
        <v>74.22764851928639</v>
      </c>
      <c r="L18" s="135"/>
      <c r="M18" s="134">
        <v>103.60000000000001</v>
      </c>
      <c r="N18" s="138">
        <v>104.86896551724139</v>
      </c>
      <c r="O18" s="140">
        <v>103.60000000000001</v>
      </c>
      <c r="P18" s="140"/>
      <c r="Q18" s="140"/>
      <c r="R18" s="140"/>
      <c r="S18" s="140"/>
      <c r="T18" s="140"/>
    </row>
    <row r="19" spans="1:21" s="130" customFormat="1" ht="27" customHeight="1">
      <c r="A19" s="142">
        <v>7</v>
      </c>
      <c r="B19" s="159" t="s">
        <v>483</v>
      </c>
      <c r="C19" s="144">
        <v>6022</v>
      </c>
      <c r="D19" s="144">
        <v>9468</v>
      </c>
      <c r="E19" s="145">
        <v>8765</v>
      </c>
      <c r="F19" s="146">
        <v>8765</v>
      </c>
      <c r="G19" s="147">
        <v>8765</v>
      </c>
      <c r="H19" s="147">
        <v>6565.9688600000009</v>
      </c>
      <c r="I19" s="148">
        <v>9468</v>
      </c>
      <c r="J19" s="149">
        <v>8765</v>
      </c>
      <c r="K19" s="150">
        <v>9468</v>
      </c>
      <c r="L19" s="146">
        <v>9889.5889700000007</v>
      </c>
      <c r="M19" s="158">
        <v>9808.848</v>
      </c>
      <c r="N19" s="151">
        <v>8765</v>
      </c>
      <c r="O19" s="152">
        <v>9808.848</v>
      </c>
      <c r="P19" s="152">
        <v>9900</v>
      </c>
      <c r="Q19" s="152">
        <v>10276</v>
      </c>
      <c r="R19" s="152">
        <v>10276</v>
      </c>
      <c r="S19" s="152">
        <v>10276</v>
      </c>
      <c r="T19" s="152">
        <v>10276</v>
      </c>
      <c r="U19" s="130">
        <v>10276</v>
      </c>
    </row>
    <row r="20" spans="1:21" s="141" customFormat="1" ht="20.25">
      <c r="A20" s="131"/>
      <c r="B20" s="160" t="s">
        <v>480</v>
      </c>
      <c r="C20" s="133">
        <v>108.68421316557783</v>
      </c>
      <c r="D20" s="133">
        <v>109.90078633385811</v>
      </c>
      <c r="E20" s="134">
        <v>92.574989438107309</v>
      </c>
      <c r="F20" s="135">
        <v>92.574989438107309</v>
      </c>
      <c r="G20" s="136">
        <v>92.574989438107309</v>
      </c>
      <c r="H20" s="136">
        <v>109.03302656924612</v>
      </c>
      <c r="I20" s="137">
        <v>100</v>
      </c>
      <c r="J20" s="138">
        <v>92.574989438107309</v>
      </c>
      <c r="K20" s="139">
        <v>100</v>
      </c>
      <c r="L20" s="135"/>
      <c r="M20" s="134">
        <v>103.60000000000001</v>
      </c>
      <c r="N20" s="138">
        <v>100</v>
      </c>
      <c r="O20" s="140">
        <v>103.60000000000001</v>
      </c>
      <c r="P20" s="140"/>
      <c r="Q20" s="140"/>
      <c r="R20" s="140"/>
      <c r="S20" s="140"/>
      <c r="T20" s="140"/>
    </row>
    <row r="21" spans="1:21" s="130" customFormat="1" ht="57.75" customHeight="1">
      <c r="A21" s="142">
        <v>8</v>
      </c>
      <c r="B21" s="159" t="s">
        <v>484</v>
      </c>
      <c r="C21" s="144">
        <v>21920</v>
      </c>
      <c r="D21" s="144">
        <v>40533</v>
      </c>
      <c r="E21" s="145">
        <v>39635</v>
      </c>
      <c r="F21" s="146">
        <v>39635</v>
      </c>
      <c r="G21" s="147">
        <v>50052.600000000013</v>
      </c>
      <c r="H21" s="147">
        <v>25022.991740000001</v>
      </c>
      <c r="I21" s="148">
        <v>38710</v>
      </c>
      <c r="J21" s="149">
        <v>38710</v>
      </c>
      <c r="K21" s="150">
        <v>41515.991739999998</v>
      </c>
      <c r="L21" s="146">
        <v>44378.192349999998</v>
      </c>
      <c r="M21" s="155">
        <v>38710</v>
      </c>
      <c r="N21" s="151">
        <v>38693</v>
      </c>
      <c r="O21" s="157">
        <v>41950.991739999998</v>
      </c>
      <c r="P21" s="157">
        <v>43245</v>
      </c>
      <c r="Q21" s="157">
        <v>44888</v>
      </c>
      <c r="R21" s="157">
        <v>41051</v>
      </c>
      <c r="S21" s="157">
        <v>39237</v>
      </c>
      <c r="T21" s="157">
        <v>39262</v>
      </c>
      <c r="U21" s="130">
        <v>41051</v>
      </c>
    </row>
    <row r="22" spans="1:21" s="141" customFormat="1" ht="20.25">
      <c r="A22" s="131"/>
      <c r="B22" s="160" t="s">
        <v>480</v>
      </c>
      <c r="C22" s="133">
        <v>90.201540849880018</v>
      </c>
      <c r="D22" s="133">
        <v>93.060866324963641</v>
      </c>
      <c r="E22" s="134">
        <v>97.784521254286631</v>
      </c>
      <c r="F22" s="135">
        <v>97.784521254286631</v>
      </c>
      <c r="G22" s="136">
        <v>123.48604840500336</v>
      </c>
      <c r="H22" s="136">
        <v>114.15598421532846</v>
      </c>
      <c r="I22" s="137">
        <v>95.502430118668741</v>
      </c>
      <c r="J22" s="138">
        <v>95.502430118668741</v>
      </c>
      <c r="K22" s="139">
        <v>102.42516403917794</v>
      </c>
      <c r="L22" s="135"/>
      <c r="M22" s="134">
        <v>100</v>
      </c>
      <c r="N22" s="138">
        <v>99.956083699302496</v>
      </c>
      <c r="O22" s="140">
        <v>101.04778901278392</v>
      </c>
      <c r="P22" s="140"/>
      <c r="Q22" s="140"/>
      <c r="R22" s="140"/>
      <c r="S22" s="140"/>
      <c r="T22" s="140"/>
    </row>
    <row r="23" spans="1:21" s="163" customFormat="1" ht="48.75" customHeight="1">
      <c r="A23" s="161">
        <v>9</v>
      </c>
      <c r="B23" s="162" t="s">
        <v>457</v>
      </c>
      <c r="C23" s="144">
        <v>2340</v>
      </c>
      <c r="D23" s="144">
        <v>2794</v>
      </c>
      <c r="E23" s="145">
        <v>3404</v>
      </c>
      <c r="F23" s="146">
        <v>3404</v>
      </c>
      <c r="G23" s="147">
        <v>3404</v>
      </c>
      <c r="H23" s="147">
        <v>1158.6525900000001</v>
      </c>
      <c r="I23" s="147">
        <v>1800</v>
      </c>
      <c r="J23" s="149">
        <v>1800</v>
      </c>
      <c r="K23" s="152">
        <v>1800</v>
      </c>
      <c r="L23" s="146">
        <v>1483.4637600000001</v>
      </c>
      <c r="M23" s="158">
        <v>1800</v>
      </c>
      <c r="N23" s="151">
        <v>1800</v>
      </c>
      <c r="O23" s="152">
        <v>1800</v>
      </c>
      <c r="P23" s="152">
        <v>1800</v>
      </c>
      <c r="Q23" s="152">
        <v>1800</v>
      </c>
      <c r="R23" s="152">
        <v>1800</v>
      </c>
      <c r="S23" s="152">
        <v>1800</v>
      </c>
      <c r="T23" s="152">
        <v>1800</v>
      </c>
      <c r="U23" s="163">
        <v>1800</v>
      </c>
    </row>
    <row r="24" spans="1:21" s="166" customFormat="1" ht="20.25">
      <c r="A24" s="164"/>
      <c r="B24" s="165" t="s">
        <v>480</v>
      </c>
      <c r="C24" s="133"/>
      <c r="D24" s="133">
        <v>-523.39347800023984</v>
      </c>
      <c r="E24" s="134">
        <v>121.83249821045096</v>
      </c>
      <c r="F24" s="135">
        <v>121.83249821045096</v>
      </c>
      <c r="G24" s="136">
        <v>121.83249821045096</v>
      </c>
      <c r="H24" s="136">
        <v>49.515067948717956</v>
      </c>
      <c r="I24" s="136">
        <v>64.423765211166781</v>
      </c>
      <c r="J24" s="138">
        <v>64.423765211166781</v>
      </c>
      <c r="K24" s="140">
        <v>64.423765211166781</v>
      </c>
      <c r="L24" s="135"/>
      <c r="M24" s="134">
        <v>100</v>
      </c>
      <c r="N24" s="138">
        <v>100</v>
      </c>
      <c r="O24" s="140">
        <v>100</v>
      </c>
      <c r="P24" s="140"/>
      <c r="Q24" s="140"/>
      <c r="R24" s="140"/>
      <c r="S24" s="140"/>
      <c r="T24" s="140"/>
    </row>
    <row r="25" spans="1:21" s="163" customFormat="1" ht="46.5" customHeight="1">
      <c r="A25" s="161">
        <v>10</v>
      </c>
      <c r="B25" s="167" t="s">
        <v>485</v>
      </c>
      <c r="C25" s="144">
        <v>319</v>
      </c>
      <c r="D25" s="144">
        <v>443</v>
      </c>
      <c r="E25" s="145">
        <v>220</v>
      </c>
      <c r="F25" s="146">
        <v>220</v>
      </c>
      <c r="G25" s="147">
        <v>220</v>
      </c>
      <c r="H25" s="147">
        <v>246.16350999999995</v>
      </c>
      <c r="I25" s="147">
        <v>280</v>
      </c>
      <c r="J25" s="149">
        <v>280</v>
      </c>
      <c r="K25" s="152">
        <v>280</v>
      </c>
      <c r="L25" s="146">
        <v>280.24227999999999</v>
      </c>
      <c r="M25" s="158">
        <v>290.35999999999996</v>
      </c>
      <c r="N25" s="151">
        <v>0</v>
      </c>
      <c r="O25" s="152">
        <v>290.35999999999996</v>
      </c>
      <c r="P25" s="152">
        <v>450</v>
      </c>
      <c r="Q25" s="152">
        <v>440</v>
      </c>
      <c r="R25" s="152">
        <v>596</v>
      </c>
      <c r="S25" s="152">
        <v>440</v>
      </c>
      <c r="T25" s="152">
        <v>440</v>
      </c>
      <c r="U25" s="163">
        <v>440</v>
      </c>
    </row>
    <row r="26" spans="1:21" s="166" customFormat="1" ht="20.25">
      <c r="A26" s="164"/>
      <c r="B26" s="165" t="s">
        <v>480</v>
      </c>
      <c r="C26" s="133">
        <v>11.659561406701156</v>
      </c>
      <c r="D26" s="133">
        <v>14.984182048002825</v>
      </c>
      <c r="E26" s="134">
        <v>49.661399548532728</v>
      </c>
      <c r="F26" s="135">
        <v>49.661399548532728</v>
      </c>
      <c r="G26" s="136">
        <v>49.661399548532728</v>
      </c>
      <c r="H26" s="136">
        <v>77.167244514106571</v>
      </c>
      <c r="I26" s="136">
        <v>63.205417607223481</v>
      </c>
      <c r="J26" s="138">
        <v>63.205417607223481</v>
      </c>
      <c r="K26" s="140">
        <v>63.205417607223481</v>
      </c>
      <c r="L26" s="135"/>
      <c r="M26" s="134">
        <v>103.69999999999999</v>
      </c>
      <c r="N26" s="138">
        <v>0</v>
      </c>
      <c r="O26" s="140">
        <v>103.69999999999999</v>
      </c>
      <c r="P26" s="140"/>
      <c r="Q26" s="140"/>
      <c r="R26" s="140"/>
      <c r="S26" s="140"/>
      <c r="T26" s="140"/>
    </row>
    <row r="27" spans="1:21" s="130" customFormat="1" ht="42" customHeight="1">
      <c r="A27" s="142">
        <v>11</v>
      </c>
      <c r="B27" s="168" t="s">
        <v>486</v>
      </c>
      <c r="C27" s="144">
        <v>6227</v>
      </c>
      <c r="D27" s="144">
        <v>9322</v>
      </c>
      <c r="E27" s="155">
        <v>4400</v>
      </c>
      <c r="F27" s="156">
        <v>4400</v>
      </c>
      <c r="G27" s="147">
        <v>31575</v>
      </c>
      <c r="H27" s="147">
        <v>2603.2719699999998</v>
      </c>
      <c r="I27" s="148">
        <v>4400</v>
      </c>
      <c r="J27" s="149">
        <v>4400</v>
      </c>
      <c r="K27" s="150">
        <v>4400</v>
      </c>
      <c r="L27" s="146">
        <v>7661.3593000000001</v>
      </c>
      <c r="M27" s="155">
        <v>3400</v>
      </c>
      <c r="N27" s="151">
        <v>3400</v>
      </c>
      <c r="O27" s="157">
        <v>3400</v>
      </c>
      <c r="P27" s="157">
        <v>6317</v>
      </c>
      <c r="Q27" s="157">
        <v>6000</v>
      </c>
      <c r="R27" s="157">
        <v>4317</v>
      </c>
      <c r="S27" s="157">
        <v>4317</v>
      </c>
      <c r="T27" s="157">
        <v>4317</v>
      </c>
      <c r="U27" s="130">
        <v>4317</v>
      </c>
    </row>
    <row r="28" spans="1:21" s="141" customFormat="1" ht="20.25">
      <c r="A28" s="131"/>
      <c r="B28" s="153" t="s">
        <v>480</v>
      </c>
      <c r="C28" s="133">
        <v>407.73450953116901</v>
      </c>
      <c r="D28" s="133">
        <v>113.37621651087065</v>
      </c>
      <c r="E28" s="134">
        <v>47.200171636987768</v>
      </c>
      <c r="F28" s="135">
        <v>47.200171636987768</v>
      </c>
      <c r="G28" s="136">
        <v>338.71486805406568</v>
      </c>
      <c r="H28" s="136">
        <v>41.806198329853864</v>
      </c>
      <c r="I28" s="137">
        <v>47.200171636987768</v>
      </c>
      <c r="J28" s="138">
        <v>47.200171636987768</v>
      </c>
      <c r="K28" s="139">
        <v>47.200171636987768</v>
      </c>
      <c r="L28" s="135"/>
      <c r="M28" s="134">
        <v>77.272727272727266</v>
      </c>
      <c r="N28" s="138">
        <v>77.272727272727266</v>
      </c>
      <c r="O28" s="140">
        <v>77.272727272727266</v>
      </c>
      <c r="P28" s="140"/>
      <c r="Q28" s="140"/>
      <c r="R28" s="140"/>
      <c r="S28" s="140"/>
      <c r="T28" s="140"/>
    </row>
    <row r="29" spans="1:21" s="130" customFormat="1" ht="32.25" customHeight="1">
      <c r="A29" s="142">
        <v>12</v>
      </c>
      <c r="B29" s="143" t="s">
        <v>487</v>
      </c>
      <c r="C29" s="144">
        <v>4366</v>
      </c>
      <c r="D29" s="144">
        <v>6884</v>
      </c>
      <c r="E29" s="145">
        <v>4295</v>
      </c>
      <c r="F29" s="146">
        <v>4295</v>
      </c>
      <c r="G29" s="147">
        <v>4495</v>
      </c>
      <c r="H29" s="147">
        <v>3035.5363200000002</v>
      </c>
      <c r="I29" s="148">
        <v>4295</v>
      </c>
      <c r="J29" s="149">
        <v>4295</v>
      </c>
      <c r="K29" s="150">
        <v>4295</v>
      </c>
      <c r="L29" s="146">
        <v>3671.3096</v>
      </c>
      <c r="M29" s="158">
        <v>1090.924</v>
      </c>
      <c r="N29" s="151">
        <v>309</v>
      </c>
      <c r="O29" s="152">
        <v>1500</v>
      </c>
      <c r="P29" s="152">
        <v>1500</v>
      </c>
      <c r="Q29" s="152">
        <v>1714</v>
      </c>
      <c r="R29" s="152">
        <v>1500</v>
      </c>
      <c r="S29" s="152">
        <v>1500</v>
      </c>
      <c r="T29" s="152">
        <v>1500</v>
      </c>
      <c r="U29" s="130">
        <v>1500</v>
      </c>
    </row>
    <row r="30" spans="1:21" s="141" customFormat="1" ht="20.25">
      <c r="A30" s="131"/>
      <c r="B30" s="153" t="s">
        <v>480</v>
      </c>
      <c r="C30" s="133">
        <v>97.897925474569675</v>
      </c>
      <c r="D30" s="133">
        <v>94.626170954191664</v>
      </c>
      <c r="E30" s="134">
        <v>62.391051714119698</v>
      </c>
      <c r="F30" s="135">
        <v>62.391051714119698</v>
      </c>
      <c r="G30" s="136">
        <v>65.296339337594418</v>
      </c>
      <c r="H30" s="136">
        <v>69.526713696747606</v>
      </c>
      <c r="I30" s="137">
        <v>62.391051714119698</v>
      </c>
      <c r="J30" s="138">
        <v>62.391051714119698</v>
      </c>
      <c r="K30" s="139">
        <v>62.391051714119698</v>
      </c>
      <c r="L30" s="135"/>
      <c r="M30" s="134">
        <v>25.399860302677528</v>
      </c>
      <c r="N30" s="138">
        <v>7.1944121071012805</v>
      </c>
      <c r="O30" s="140">
        <v>34.924330616996507</v>
      </c>
      <c r="P30" s="140"/>
      <c r="Q30" s="140"/>
      <c r="R30" s="140"/>
      <c r="S30" s="140"/>
      <c r="T30" s="140"/>
    </row>
    <row r="31" spans="1:21" s="130" customFormat="1" ht="33.75" customHeight="1">
      <c r="A31" s="142">
        <v>13</v>
      </c>
      <c r="B31" s="143" t="s">
        <v>488</v>
      </c>
      <c r="C31" s="144">
        <v>-23</v>
      </c>
      <c r="D31" s="144">
        <v>-28</v>
      </c>
      <c r="E31" s="145"/>
      <c r="F31" s="146">
        <v>1086.704</v>
      </c>
      <c r="G31" s="147">
        <v>1086.7</v>
      </c>
      <c r="H31" s="147">
        <v>1163.3609000000001</v>
      </c>
      <c r="I31" s="148">
        <v>1086.704</v>
      </c>
      <c r="J31" s="149">
        <v>1087</v>
      </c>
      <c r="K31" s="150">
        <v>1100</v>
      </c>
      <c r="L31" s="146">
        <v>1293.1503699999998</v>
      </c>
      <c r="M31" s="158">
        <v>1126.9120479999999</v>
      </c>
      <c r="N31" s="151">
        <v>1000</v>
      </c>
      <c r="O31" s="152">
        <v>1127</v>
      </c>
      <c r="P31" s="152">
        <v>1130</v>
      </c>
      <c r="Q31" s="152">
        <v>1200</v>
      </c>
      <c r="R31" s="152">
        <v>1200</v>
      </c>
      <c r="S31" s="152">
        <v>1200</v>
      </c>
      <c r="T31" s="152">
        <v>1200</v>
      </c>
      <c r="U31" s="130">
        <v>1200</v>
      </c>
    </row>
    <row r="32" spans="1:21" s="141" customFormat="1" ht="21" thickBot="1">
      <c r="A32" s="169"/>
      <c r="B32" s="170" t="s">
        <v>480</v>
      </c>
      <c r="C32" s="171">
        <v>-12.13208592280839</v>
      </c>
      <c r="D32" s="171">
        <v>-3.884292476125474</v>
      </c>
      <c r="E32" s="172"/>
      <c r="F32" s="173"/>
      <c r="G32" s="174"/>
      <c r="H32" s="175"/>
      <c r="I32" s="176"/>
      <c r="J32" s="177"/>
      <c r="K32" s="178"/>
      <c r="L32" s="173"/>
      <c r="M32" s="172">
        <v>103.69999999999999</v>
      </c>
      <c r="N32" s="177">
        <v>91.996320147194112</v>
      </c>
      <c r="O32" s="179">
        <v>102.45454545454547</v>
      </c>
      <c r="P32" s="179"/>
      <c r="Q32" s="179"/>
      <c r="R32" s="179"/>
      <c r="S32" s="179"/>
      <c r="T32" s="179"/>
    </row>
    <row r="33" spans="2:21" s="181" customFormat="1">
      <c r="B33" s="180"/>
      <c r="F33" s="182"/>
      <c r="M33" s="104"/>
      <c r="N33" s="104"/>
      <c r="O33" s="104"/>
      <c r="P33" s="104"/>
      <c r="Q33" s="104"/>
      <c r="R33" s="104"/>
      <c r="S33" s="104"/>
      <c r="T33" s="104"/>
    </row>
    <row r="34" spans="2:21" s="181" customFormat="1" ht="23.25">
      <c r="B34" s="183" t="s">
        <v>489</v>
      </c>
      <c r="F34" s="182"/>
      <c r="M34" s="104"/>
      <c r="N34" s="104"/>
      <c r="O34" s="104"/>
      <c r="P34" s="104"/>
      <c r="Q34" s="184">
        <v>517208</v>
      </c>
      <c r="R34" s="184"/>
      <c r="S34" s="104"/>
      <c r="T34" s="104"/>
      <c r="U34" s="181">
        <v>517208</v>
      </c>
    </row>
    <row r="35" spans="2:21" s="181" customFormat="1">
      <c r="B35" s="180"/>
      <c r="F35" s="182"/>
      <c r="M35" s="104"/>
      <c r="N35" s="104"/>
      <c r="O35" s="104"/>
      <c r="P35" s="104"/>
      <c r="Q35" s="184">
        <f>Q7-Q34</f>
        <v>0</v>
      </c>
      <c r="R35" s="184"/>
      <c r="S35" s="104"/>
      <c r="T35" s="104"/>
      <c r="U35" s="181">
        <v>-8364</v>
      </c>
    </row>
    <row r="36" spans="2:21" s="181" customFormat="1" ht="23.25">
      <c r="B36" s="183" t="s">
        <v>490</v>
      </c>
      <c r="F36" s="182"/>
      <c r="I36" s="183" t="s">
        <v>491</v>
      </c>
      <c r="M36" s="104"/>
      <c r="N36" s="104"/>
      <c r="O36" s="104"/>
      <c r="P36" s="104"/>
      <c r="Q36" s="104"/>
      <c r="R36" s="104"/>
      <c r="S36" s="104"/>
      <c r="T36" s="104"/>
    </row>
    <row r="37" spans="2:21" s="186" customFormat="1">
      <c r="B37" s="185"/>
      <c r="E37" s="187"/>
      <c r="F37" s="188"/>
      <c r="G37" s="187"/>
      <c r="L37" s="181"/>
      <c r="M37" s="104"/>
      <c r="N37" s="189"/>
      <c r="O37" s="104"/>
      <c r="P37" s="104"/>
      <c r="Q37" s="104"/>
      <c r="R37" s="104"/>
      <c r="S37" s="104"/>
      <c r="T37" s="104"/>
    </row>
    <row r="38" spans="2:21" s="186" customFormat="1">
      <c r="B38" s="185"/>
      <c r="E38" s="187"/>
      <c r="F38" s="188"/>
      <c r="G38" s="187"/>
      <c r="L38" s="181"/>
      <c r="M38" s="104"/>
      <c r="N38" s="189"/>
      <c r="O38" s="104"/>
      <c r="P38" s="104"/>
      <c r="Q38" s="104"/>
      <c r="R38" s="104"/>
      <c r="S38" s="104"/>
      <c r="T38" s="104"/>
    </row>
    <row r="39" spans="2:21" s="186" customFormat="1">
      <c r="B39" s="185"/>
      <c r="E39" s="187"/>
      <c r="F39" s="188"/>
      <c r="G39" s="187"/>
      <c r="L39" s="181"/>
      <c r="M39" s="104"/>
      <c r="N39" s="189"/>
      <c r="O39" s="104"/>
      <c r="P39" s="104"/>
      <c r="Q39" s="104"/>
      <c r="R39" s="104"/>
      <c r="S39" s="104"/>
      <c r="T39" s="104"/>
    </row>
    <row r="40" spans="2:21" s="186" customFormat="1">
      <c r="B40" s="185"/>
      <c r="E40" s="187"/>
      <c r="F40" s="188"/>
      <c r="G40" s="187"/>
      <c r="L40" s="181"/>
      <c r="M40" s="104"/>
      <c r="N40" s="189"/>
      <c r="O40" s="104"/>
      <c r="P40" s="104"/>
      <c r="Q40" s="104"/>
      <c r="R40" s="104"/>
      <c r="S40" s="104"/>
      <c r="T40" s="104"/>
    </row>
    <row r="41" spans="2:21" s="186" customFormat="1">
      <c r="B41" s="185"/>
      <c r="E41" s="187"/>
      <c r="F41" s="188"/>
      <c r="G41" s="187"/>
      <c r="L41" s="181"/>
      <c r="M41" s="104"/>
      <c r="N41" s="189"/>
      <c r="O41" s="104"/>
      <c r="P41" s="104"/>
      <c r="Q41" s="104"/>
      <c r="R41" s="104"/>
      <c r="S41" s="104"/>
      <c r="T41" s="104"/>
    </row>
    <row r="42" spans="2:21" s="186" customFormat="1">
      <c r="B42" s="185"/>
      <c r="E42" s="187"/>
      <c r="F42" s="188"/>
      <c r="G42" s="187"/>
      <c r="L42" s="181"/>
      <c r="M42" s="104"/>
      <c r="N42" s="189"/>
      <c r="O42" s="104"/>
      <c r="P42" s="104"/>
      <c r="Q42" s="104"/>
      <c r="R42" s="104"/>
      <c r="S42" s="104"/>
      <c r="T42" s="104"/>
    </row>
    <row r="43" spans="2:21" s="186" customFormat="1">
      <c r="B43" s="185"/>
      <c r="E43" s="187"/>
      <c r="F43" s="188"/>
      <c r="G43" s="187"/>
      <c r="L43" s="181"/>
      <c r="M43" s="104"/>
      <c r="N43" s="189"/>
      <c r="O43" s="104"/>
      <c r="P43" s="104"/>
      <c r="Q43" s="104"/>
      <c r="R43" s="104"/>
      <c r="S43" s="104"/>
      <c r="T43" s="104"/>
    </row>
    <row r="44" spans="2:21" s="186" customFormat="1">
      <c r="B44" s="185"/>
      <c r="E44" s="187"/>
      <c r="F44" s="188"/>
      <c r="G44" s="187"/>
      <c r="L44" s="181"/>
      <c r="M44" s="104"/>
      <c r="N44" s="189"/>
      <c r="O44" s="104"/>
      <c r="P44" s="104"/>
      <c r="Q44" s="104"/>
      <c r="R44" s="104"/>
      <c r="S44" s="104"/>
      <c r="T44" s="104"/>
    </row>
    <row r="45" spans="2:21" s="186" customFormat="1">
      <c r="B45" s="185"/>
      <c r="E45" s="187"/>
      <c r="F45" s="188"/>
      <c r="G45" s="187"/>
      <c r="L45" s="181"/>
      <c r="M45" s="104"/>
      <c r="N45" s="189"/>
      <c r="O45" s="104"/>
      <c r="P45" s="104"/>
      <c r="Q45" s="104"/>
      <c r="R45" s="104"/>
      <c r="S45" s="104"/>
      <c r="T45" s="104"/>
    </row>
    <row r="46" spans="2:21" s="186" customFormat="1">
      <c r="B46" s="185"/>
      <c r="E46" s="187"/>
      <c r="F46" s="188"/>
      <c r="G46" s="187"/>
      <c r="L46" s="181"/>
      <c r="M46" s="104"/>
      <c r="N46" s="189"/>
      <c r="O46" s="104"/>
      <c r="P46" s="104"/>
      <c r="Q46" s="104"/>
      <c r="R46" s="104"/>
      <c r="S46" s="104"/>
      <c r="T46" s="104"/>
    </row>
    <row r="47" spans="2:21" s="186" customFormat="1">
      <c r="B47" s="185"/>
      <c r="E47" s="187"/>
      <c r="F47" s="188"/>
      <c r="G47" s="187"/>
      <c r="L47" s="181"/>
      <c r="M47" s="104"/>
      <c r="N47" s="189"/>
      <c r="O47" s="104"/>
      <c r="P47" s="104"/>
      <c r="Q47" s="104"/>
      <c r="R47" s="104"/>
      <c r="S47" s="104"/>
      <c r="T47" s="104"/>
    </row>
    <row r="48" spans="2:21" s="186" customFormat="1">
      <c r="B48" s="185"/>
      <c r="E48" s="187"/>
      <c r="F48" s="188"/>
      <c r="G48" s="187"/>
      <c r="L48" s="181"/>
      <c r="M48" s="104"/>
      <c r="N48" s="189"/>
      <c r="O48" s="104"/>
      <c r="P48" s="104"/>
      <c r="Q48" s="104"/>
      <c r="R48" s="104"/>
      <c r="S48" s="104"/>
      <c r="T48" s="104"/>
    </row>
    <row r="49" spans="2:20" s="186" customFormat="1">
      <c r="B49" s="185"/>
      <c r="E49" s="187"/>
      <c r="F49" s="188"/>
      <c r="G49" s="187"/>
      <c r="L49" s="181"/>
      <c r="M49" s="104"/>
      <c r="N49" s="189"/>
      <c r="O49" s="104"/>
      <c r="P49" s="104"/>
      <c r="Q49" s="104"/>
      <c r="R49" s="104"/>
      <c r="S49" s="104"/>
      <c r="T49" s="104"/>
    </row>
    <row r="50" spans="2:20" s="186" customFormat="1">
      <c r="B50" s="185"/>
      <c r="E50" s="187"/>
      <c r="F50" s="188"/>
      <c r="G50" s="187"/>
      <c r="L50" s="181"/>
      <c r="M50" s="104"/>
      <c r="N50" s="189"/>
      <c r="O50" s="104"/>
      <c r="P50" s="104"/>
      <c r="Q50" s="104"/>
      <c r="R50" s="104"/>
      <c r="S50" s="104"/>
      <c r="T50" s="104"/>
    </row>
    <row r="51" spans="2:20" s="186" customFormat="1">
      <c r="B51" s="185"/>
      <c r="E51" s="187"/>
      <c r="F51" s="188"/>
      <c r="G51" s="187"/>
      <c r="L51" s="181"/>
      <c r="M51" s="104"/>
      <c r="N51" s="189"/>
      <c r="O51" s="104"/>
      <c r="P51" s="104"/>
      <c r="Q51" s="104"/>
      <c r="R51" s="104"/>
      <c r="S51" s="104"/>
      <c r="T51" s="104"/>
    </row>
    <row r="52" spans="2:20" s="186" customFormat="1">
      <c r="B52" s="185"/>
      <c r="E52" s="187"/>
      <c r="F52" s="188"/>
      <c r="G52" s="187"/>
      <c r="L52" s="181"/>
      <c r="M52" s="104"/>
      <c r="N52" s="189"/>
      <c r="O52" s="104"/>
      <c r="P52" s="104"/>
      <c r="Q52" s="104"/>
      <c r="R52" s="104"/>
      <c r="S52" s="104"/>
      <c r="T52" s="104"/>
    </row>
    <row r="53" spans="2:20" s="186" customFormat="1">
      <c r="B53" s="185"/>
      <c r="E53" s="187"/>
      <c r="F53" s="188"/>
      <c r="G53" s="187"/>
      <c r="L53" s="181"/>
      <c r="M53" s="104"/>
      <c r="N53" s="189"/>
      <c r="O53" s="104"/>
      <c r="P53" s="104"/>
      <c r="Q53" s="104"/>
      <c r="R53" s="104"/>
      <c r="S53" s="104"/>
      <c r="T53" s="104"/>
    </row>
    <row r="54" spans="2:20" s="186" customFormat="1">
      <c r="B54" s="185"/>
      <c r="E54" s="187"/>
      <c r="F54" s="188"/>
      <c r="G54" s="187"/>
      <c r="L54" s="181"/>
      <c r="M54" s="104"/>
      <c r="N54" s="189"/>
      <c r="O54" s="104"/>
      <c r="P54" s="104"/>
      <c r="Q54" s="104"/>
      <c r="R54" s="104"/>
      <c r="S54" s="104"/>
      <c r="T54" s="104"/>
    </row>
    <row r="55" spans="2:20" s="186" customFormat="1">
      <c r="B55" s="185"/>
      <c r="E55" s="187"/>
      <c r="F55" s="188"/>
      <c r="G55" s="187"/>
      <c r="L55" s="181"/>
      <c r="M55" s="104"/>
      <c r="N55" s="189"/>
      <c r="O55" s="104"/>
      <c r="P55" s="104"/>
      <c r="Q55" s="104"/>
      <c r="R55" s="104"/>
      <c r="S55" s="104"/>
      <c r="T55" s="104"/>
    </row>
    <row r="56" spans="2:20" s="186" customFormat="1">
      <c r="B56" s="185"/>
      <c r="E56" s="187"/>
      <c r="F56" s="188"/>
      <c r="G56" s="187"/>
      <c r="L56" s="181"/>
      <c r="M56" s="104"/>
      <c r="N56" s="189"/>
      <c r="O56" s="104"/>
      <c r="P56" s="104"/>
      <c r="Q56" s="104"/>
      <c r="R56" s="104"/>
      <c r="S56" s="104"/>
      <c r="T56" s="104"/>
    </row>
    <row r="57" spans="2:20" s="186" customFormat="1">
      <c r="B57" s="185"/>
      <c r="E57" s="187"/>
      <c r="F57" s="188"/>
      <c r="G57" s="187"/>
      <c r="L57" s="181"/>
      <c r="M57" s="104"/>
      <c r="N57" s="189"/>
      <c r="O57" s="104"/>
      <c r="P57" s="104"/>
      <c r="Q57" s="104"/>
      <c r="R57" s="104"/>
      <c r="S57" s="104"/>
      <c r="T57" s="104"/>
    </row>
    <row r="58" spans="2:20" s="186" customFormat="1">
      <c r="B58" s="185"/>
      <c r="E58" s="187"/>
      <c r="F58" s="188"/>
      <c r="G58" s="187"/>
      <c r="L58" s="181"/>
      <c r="M58" s="104"/>
      <c r="N58" s="189"/>
      <c r="O58" s="104"/>
      <c r="P58" s="104"/>
      <c r="Q58" s="104"/>
      <c r="R58" s="104"/>
      <c r="S58" s="104"/>
      <c r="T58" s="104"/>
    </row>
    <row r="59" spans="2:20" s="186" customFormat="1">
      <c r="B59" s="185"/>
      <c r="E59" s="187"/>
      <c r="F59" s="188"/>
      <c r="G59" s="187"/>
      <c r="L59" s="181"/>
      <c r="M59" s="104"/>
      <c r="N59" s="189"/>
      <c r="O59" s="104"/>
      <c r="P59" s="104"/>
      <c r="Q59" s="104"/>
      <c r="R59" s="104"/>
      <c r="S59" s="104"/>
      <c r="T59" s="104"/>
    </row>
    <row r="60" spans="2:20" s="186" customFormat="1">
      <c r="B60" s="185"/>
      <c r="E60" s="187"/>
      <c r="F60" s="188"/>
      <c r="G60" s="187"/>
      <c r="L60" s="181"/>
      <c r="M60" s="104"/>
      <c r="N60" s="189"/>
      <c r="O60" s="104"/>
      <c r="P60" s="104"/>
      <c r="Q60" s="104"/>
      <c r="R60" s="104"/>
      <c r="S60" s="104"/>
      <c r="T60" s="104"/>
    </row>
    <row r="61" spans="2:20" s="186" customFormat="1">
      <c r="B61" s="185"/>
      <c r="E61" s="187"/>
      <c r="F61" s="188"/>
      <c r="G61" s="187"/>
      <c r="L61" s="181"/>
      <c r="M61" s="104"/>
      <c r="N61" s="189"/>
      <c r="O61" s="104"/>
      <c r="P61" s="104"/>
      <c r="Q61" s="104"/>
      <c r="R61" s="104"/>
      <c r="S61" s="104"/>
      <c r="T61" s="104"/>
    </row>
    <row r="62" spans="2:20" s="186" customFormat="1">
      <c r="B62" s="185"/>
      <c r="E62" s="187"/>
      <c r="F62" s="188"/>
      <c r="G62" s="187"/>
      <c r="L62" s="181"/>
      <c r="M62" s="104"/>
      <c r="N62" s="189"/>
      <c r="O62" s="104"/>
      <c r="P62" s="104"/>
      <c r="Q62" s="104"/>
      <c r="R62" s="104"/>
      <c r="S62" s="104"/>
      <c r="T62" s="104"/>
    </row>
    <row r="63" spans="2:20" s="186" customFormat="1">
      <c r="B63" s="185"/>
      <c r="E63" s="187"/>
      <c r="F63" s="188"/>
      <c r="G63" s="187"/>
      <c r="L63" s="181"/>
      <c r="M63" s="104"/>
      <c r="N63" s="189"/>
      <c r="O63" s="104"/>
      <c r="P63" s="104"/>
      <c r="Q63" s="104"/>
      <c r="R63" s="104"/>
      <c r="S63" s="104"/>
      <c r="T63" s="104"/>
    </row>
    <row r="64" spans="2:20" s="186" customFormat="1">
      <c r="B64" s="185"/>
      <c r="E64" s="187"/>
      <c r="F64" s="188"/>
      <c r="G64" s="187"/>
      <c r="L64" s="181"/>
      <c r="M64" s="104"/>
      <c r="N64" s="189"/>
      <c r="O64" s="104"/>
      <c r="P64" s="104"/>
      <c r="Q64" s="104"/>
      <c r="R64" s="104"/>
      <c r="S64" s="104"/>
      <c r="T64" s="104"/>
    </row>
    <row r="65" spans="2:20" s="186" customFormat="1">
      <c r="B65" s="185"/>
      <c r="E65" s="187"/>
      <c r="F65" s="188"/>
      <c r="G65" s="187"/>
      <c r="L65" s="181"/>
      <c r="M65" s="104"/>
      <c r="N65" s="189"/>
      <c r="O65" s="104"/>
      <c r="P65" s="104"/>
      <c r="Q65" s="104"/>
      <c r="R65" s="104"/>
      <c r="S65" s="104"/>
      <c r="T65" s="104"/>
    </row>
    <row r="66" spans="2:20" s="186" customFormat="1">
      <c r="B66" s="185"/>
      <c r="E66" s="187"/>
      <c r="F66" s="188"/>
      <c r="G66" s="187"/>
      <c r="L66" s="181"/>
      <c r="M66" s="104"/>
      <c r="N66" s="189"/>
      <c r="O66" s="104"/>
      <c r="P66" s="104"/>
      <c r="Q66" s="104"/>
      <c r="R66" s="104"/>
      <c r="S66" s="104"/>
      <c r="T66" s="104"/>
    </row>
    <row r="67" spans="2:20" s="186" customFormat="1">
      <c r="B67" s="185"/>
      <c r="E67" s="187"/>
      <c r="F67" s="188"/>
      <c r="G67" s="187"/>
      <c r="L67" s="181"/>
      <c r="M67" s="104"/>
      <c r="N67" s="189"/>
      <c r="O67" s="104"/>
      <c r="P67" s="104"/>
      <c r="Q67" s="104"/>
      <c r="R67" s="104"/>
      <c r="S67" s="104"/>
      <c r="T67" s="104"/>
    </row>
    <row r="68" spans="2:20" s="186" customFormat="1">
      <c r="B68" s="185"/>
      <c r="E68" s="187"/>
      <c r="F68" s="188"/>
      <c r="G68" s="187"/>
      <c r="L68" s="181"/>
      <c r="M68" s="104"/>
      <c r="N68" s="189"/>
      <c r="O68" s="104"/>
      <c r="P68" s="104"/>
      <c r="Q68" s="104"/>
      <c r="R68" s="104"/>
      <c r="S68" s="104"/>
      <c r="T68" s="104"/>
    </row>
    <row r="69" spans="2:20" s="186" customFormat="1">
      <c r="B69" s="185"/>
      <c r="E69" s="187"/>
      <c r="F69" s="188"/>
      <c r="G69" s="187"/>
      <c r="L69" s="181"/>
      <c r="M69" s="104"/>
      <c r="N69" s="189"/>
      <c r="O69" s="104"/>
      <c r="P69" s="104"/>
      <c r="Q69" s="104"/>
      <c r="R69" s="104"/>
      <c r="S69" s="104"/>
      <c r="T69" s="104"/>
    </row>
    <row r="70" spans="2:20" s="186" customFormat="1">
      <c r="B70" s="185"/>
      <c r="E70" s="187"/>
      <c r="F70" s="188"/>
      <c r="G70" s="187"/>
      <c r="L70" s="181"/>
      <c r="M70" s="104"/>
      <c r="N70" s="189"/>
      <c r="O70" s="104"/>
      <c r="P70" s="104"/>
      <c r="Q70" s="104"/>
      <c r="R70" s="104"/>
      <c r="S70" s="104"/>
      <c r="T70" s="104"/>
    </row>
    <row r="71" spans="2:20" s="186" customFormat="1">
      <c r="B71" s="185"/>
      <c r="E71" s="187"/>
      <c r="F71" s="188"/>
      <c r="G71" s="187"/>
      <c r="L71" s="181"/>
      <c r="M71" s="104"/>
      <c r="N71" s="189"/>
      <c r="O71" s="104"/>
      <c r="P71" s="104"/>
      <c r="Q71" s="104"/>
      <c r="R71" s="104"/>
      <c r="S71" s="104"/>
      <c r="T71" s="104"/>
    </row>
    <row r="72" spans="2:20" s="186" customFormat="1">
      <c r="B72" s="185"/>
      <c r="E72" s="187"/>
      <c r="F72" s="188"/>
      <c r="G72" s="187"/>
      <c r="L72" s="181"/>
      <c r="M72" s="104"/>
      <c r="N72" s="189"/>
      <c r="O72" s="104"/>
      <c r="P72" s="104"/>
      <c r="Q72" s="104"/>
      <c r="R72" s="104"/>
      <c r="S72" s="104"/>
      <c r="T72" s="104"/>
    </row>
    <row r="73" spans="2:20" s="186" customFormat="1">
      <c r="B73" s="185"/>
      <c r="E73" s="187"/>
      <c r="F73" s="188"/>
      <c r="G73" s="187"/>
      <c r="L73" s="181"/>
      <c r="M73" s="104"/>
      <c r="N73" s="189"/>
      <c r="O73" s="104"/>
      <c r="P73" s="104"/>
      <c r="Q73" s="104"/>
      <c r="R73" s="104"/>
      <c r="S73" s="104"/>
      <c r="T73" s="104"/>
    </row>
    <row r="74" spans="2:20" s="186" customFormat="1">
      <c r="B74" s="185"/>
      <c r="E74" s="187"/>
      <c r="F74" s="188"/>
      <c r="G74" s="187"/>
      <c r="L74" s="181"/>
      <c r="M74" s="104"/>
      <c r="N74" s="189"/>
      <c r="O74" s="104"/>
      <c r="P74" s="104"/>
      <c r="Q74" s="104"/>
      <c r="R74" s="104"/>
      <c r="S74" s="104"/>
      <c r="T74" s="104"/>
    </row>
    <row r="75" spans="2:20" s="186" customFormat="1">
      <c r="B75" s="185"/>
      <c r="E75" s="187"/>
      <c r="F75" s="188"/>
      <c r="G75" s="187"/>
      <c r="L75" s="181"/>
      <c r="M75" s="104"/>
      <c r="N75" s="189"/>
      <c r="O75" s="104"/>
      <c r="P75" s="104"/>
      <c r="Q75" s="104"/>
      <c r="R75" s="104"/>
      <c r="S75" s="104"/>
      <c r="T75" s="104"/>
    </row>
    <row r="76" spans="2:20" s="186" customFormat="1">
      <c r="B76" s="185"/>
      <c r="E76" s="187"/>
      <c r="F76" s="188"/>
      <c r="G76" s="187"/>
      <c r="L76" s="181"/>
      <c r="M76" s="104"/>
      <c r="N76" s="189"/>
      <c r="O76" s="104"/>
      <c r="P76" s="104"/>
      <c r="Q76" s="104"/>
      <c r="R76" s="104"/>
      <c r="S76" s="104"/>
      <c r="T76" s="104"/>
    </row>
    <row r="77" spans="2:20" s="186" customFormat="1">
      <c r="B77" s="185"/>
      <c r="E77" s="187"/>
      <c r="F77" s="188"/>
      <c r="G77" s="187"/>
      <c r="L77" s="181"/>
      <c r="M77" s="104"/>
      <c r="N77" s="189"/>
      <c r="O77" s="104"/>
      <c r="P77" s="104"/>
      <c r="Q77" s="104"/>
      <c r="R77" s="104"/>
      <c r="S77" s="104"/>
      <c r="T77" s="104"/>
    </row>
    <row r="78" spans="2:20" s="186" customFormat="1">
      <c r="B78" s="185"/>
      <c r="E78" s="187"/>
      <c r="F78" s="188"/>
      <c r="G78" s="187"/>
      <c r="L78" s="181"/>
      <c r="M78" s="104"/>
      <c r="N78" s="189"/>
      <c r="O78" s="104"/>
      <c r="P78" s="104"/>
      <c r="Q78" s="104"/>
      <c r="R78" s="104"/>
      <c r="S78" s="104"/>
      <c r="T78" s="104"/>
    </row>
    <row r="79" spans="2:20" s="186" customFormat="1">
      <c r="B79" s="185"/>
      <c r="E79" s="187"/>
      <c r="F79" s="188"/>
      <c r="G79" s="187"/>
      <c r="L79" s="181"/>
      <c r="M79" s="104"/>
      <c r="N79" s="189"/>
      <c r="O79" s="104"/>
      <c r="P79" s="104"/>
      <c r="Q79" s="104"/>
      <c r="R79" s="104"/>
      <c r="S79" s="104"/>
      <c r="T79" s="104"/>
    </row>
    <row r="80" spans="2:20" s="186" customFormat="1">
      <c r="B80" s="185"/>
      <c r="E80" s="187"/>
      <c r="F80" s="188"/>
      <c r="G80" s="187"/>
      <c r="L80" s="181"/>
      <c r="M80" s="104"/>
      <c r="N80" s="189"/>
      <c r="O80" s="104"/>
      <c r="P80" s="104"/>
      <c r="Q80" s="104"/>
      <c r="R80" s="104"/>
      <c r="S80" s="104"/>
      <c r="T80" s="104"/>
    </row>
    <row r="81" spans="2:20" s="186" customFormat="1">
      <c r="B81" s="185"/>
      <c r="E81" s="187"/>
      <c r="F81" s="188"/>
      <c r="G81" s="187"/>
      <c r="L81" s="181"/>
      <c r="M81" s="104"/>
      <c r="N81" s="189"/>
      <c r="O81" s="104"/>
      <c r="P81" s="104"/>
      <c r="Q81" s="104"/>
      <c r="R81" s="104"/>
      <c r="S81" s="104"/>
      <c r="T81" s="104"/>
    </row>
    <row r="82" spans="2:20" s="186" customFormat="1">
      <c r="B82" s="185"/>
      <c r="E82" s="187"/>
      <c r="F82" s="188"/>
      <c r="G82" s="187"/>
      <c r="L82" s="181"/>
      <c r="M82" s="104"/>
      <c r="N82" s="189"/>
      <c r="O82" s="104"/>
      <c r="P82" s="104"/>
      <c r="Q82" s="104"/>
      <c r="R82" s="104"/>
      <c r="S82" s="104"/>
      <c r="T82" s="104"/>
    </row>
    <row r="83" spans="2:20" s="186" customFormat="1">
      <c r="B83" s="185"/>
      <c r="E83" s="187"/>
      <c r="F83" s="188"/>
      <c r="G83" s="187"/>
      <c r="L83" s="181"/>
      <c r="M83" s="104"/>
      <c r="N83" s="189"/>
      <c r="O83" s="104"/>
      <c r="P83" s="104"/>
      <c r="Q83" s="104"/>
      <c r="R83" s="104"/>
      <c r="S83" s="104"/>
      <c r="T83" s="104"/>
    </row>
    <row r="84" spans="2:20" s="186" customFormat="1">
      <c r="B84" s="185"/>
      <c r="E84" s="187"/>
      <c r="F84" s="188"/>
      <c r="G84" s="187"/>
      <c r="L84" s="181"/>
      <c r="M84" s="104"/>
      <c r="N84" s="189"/>
      <c r="O84" s="104"/>
      <c r="P84" s="104"/>
      <c r="Q84" s="104"/>
      <c r="R84" s="104"/>
      <c r="S84" s="104"/>
      <c r="T84" s="104"/>
    </row>
    <row r="85" spans="2:20" s="186" customFormat="1">
      <c r="B85" s="185"/>
      <c r="E85" s="187"/>
      <c r="F85" s="188"/>
      <c r="G85" s="187"/>
      <c r="L85" s="181"/>
      <c r="M85" s="104"/>
      <c r="N85" s="189"/>
      <c r="O85" s="104"/>
      <c r="P85" s="104"/>
      <c r="Q85" s="104"/>
      <c r="R85" s="104"/>
      <c r="S85" s="104"/>
      <c r="T85" s="104"/>
    </row>
    <row r="86" spans="2:20" s="186" customFormat="1">
      <c r="B86" s="185"/>
      <c r="E86" s="187"/>
      <c r="F86" s="188"/>
      <c r="G86" s="187"/>
      <c r="L86" s="181"/>
      <c r="M86" s="104"/>
      <c r="N86" s="189"/>
      <c r="O86" s="104"/>
      <c r="P86" s="104"/>
      <c r="Q86" s="104"/>
      <c r="R86" s="104"/>
      <c r="S86" s="104"/>
      <c r="T86" s="104"/>
    </row>
    <row r="87" spans="2:20" s="186" customFormat="1">
      <c r="B87" s="185"/>
      <c r="E87" s="187"/>
      <c r="F87" s="188"/>
      <c r="G87" s="187"/>
      <c r="L87" s="181"/>
      <c r="M87" s="104"/>
      <c r="N87" s="189"/>
      <c r="O87" s="104"/>
      <c r="P87" s="104"/>
      <c r="Q87" s="104"/>
      <c r="R87" s="104"/>
      <c r="S87" s="104"/>
      <c r="T87" s="104"/>
    </row>
    <row r="88" spans="2:20" s="186" customFormat="1">
      <c r="B88" s="185"/>
      <c r="E88" s="187"/>
      <c r="F88" s="188"/>
      <c r="G88" s="187"/>
      <c r="L88" s="181"/>
      <c r="M88" s="104"/>
      <c r="N88" s="189"/>
      <c r="O88" s="104"/>
      <c r="P88" s="104"/>
      <c r="Q88" s="104"/>
      <c r="R88" s="104"/>
      <c r="S88" s="104"/>
      <c r="T88" s="104"/>
    </row>
    <row r="89" spans="2:20" s="186" customFormat="1">
      <c r="B89" s="185"/>
      <c r="E89" s="187"/>
      <c r="F89" s="188"/>
      <c r="G89" s="187"/>
      <c r="L89" s="181"/>
      <c r="M89" s="104"/>
      <c r="N89" s="189"/>
      <c r="O89" s="104"/>
      <c r="P89" s="104"/>
      <c r="Q89" s="104"/>
      <c r="R89" s="104"/>
      <c r="S89" s="104"/>
      <c r="T89" s="104"/>
    </row>
    <row r="90" spans="2:20" s="186" customFormat="1">
      <c r="B90" s="185"/>
      <c r="E90" s="187"/>
      <c r="F90" s="188"/>
      <c r="G90" s="187"/>
      <c r="L90" s="181"/>
      <c r="M90" s="104"/>
      <c r="N90" s="189"/>
      <c r="O90" s="104"/>
      <c r="P90" s="104"/>
      <c r="Q90" s="104"/>
      <c r="R90" s="104"/>
      <c r="S90" s="104"/>
      <c r="T90" s="104"/>
    </row>
    <row r="91" spans="2:20" s="186" customFormat="1">
      <c r="B91" s="185"/>
      <c r="E91" s="187"/>
      <c r="F91" s="188"/>
      <c r="G91" s="187"/>
      <c r="L91" s="181"/>
      <c r="M91" s="104"/>
      <c r="N91" s="189"/>
      <c r="O91" s="104"/>
      <c r="P91" s="104"/>
      <c r="Q91" s="104"/>
      <c r="R91" s="104"/>
      <c r="S91" s="104"/>
      <c r="T91" s="104"/>
    </row>
    <row r="92" spans="2:20" s="186" customFormat="1">
      <c r="B92" s="185"/>
      <c r="E92" s="187"/>
      <c r="F92" s="188"/>
      <c r="G92" s="187"/>
      <c r="L92" s="181"/>
      <c r="M92" s="104"/>
      <c r="N92" s="189"/>
      <c r="O92" s="104"/>
      <c r="P92" s="104"/>
      <c r="Q92" s="104"/>
      <c r="R92" s="104"/>
      <c r="S92" s="104"/>
      <c r="T92" s="104"/>
    </row>
    <row r="93" spans="2:20" s="186" customFormat="1">
      <c r="B93" s="185"/>
      <c r="E93" s="187"/>
      <c r="F93" s="188"/>
      <c r="G93" s="187"/>
      <c r="L93" s="181"/>
      <c r="M93" s="104"/>
      <c r="N93" s="189"/>
      <c r="O93" s="104"/>
      <c r="P93" s="104"/>
      <c r="Q93" s="104"/>
      <c r="R93" s="104"/>
      <c r="S93" s="104"/>
      <c r="T93" s="104"/>
    </row>
    <row r="94" spans="2:20" s="186" customFormat="1">
      <c r="B94" s="185"/>
      <c r="E94" s="187"/>
      <c r="F94" s="188"/>
      <c r="G94" s="187"/>
      <c r="L94" s="181"/>
      <c r="M94" s="104"/>
      <c r="N94" s="189"/>
      <c r="O94" s="104"/>
      <c r="P94" s="104"/>
      <c r="Q94" s="104"/>
      <c r="R94" s="104"/>
      <c r="S94" s="104"/>
      <c r="T94" s="104"/>
    </row>
    <row r="95" spans="2:20" s="186" customFormat="1">
      <c r="B95" s="185"/>
      <c r="E95" s="187"/>
      <c r="F95" s="188"/>
      <c r="G95" s="187"/>
      <c r="L95" s="181"/>
      <c r="M95" s="104"/>
      <c r="N95" s="189"/>
      <c r="O95" s="104"/>
      <c r="P95" s="104"/>
      <c r="Q95" s="104"/>
      <c r="R95" s="104"/>
      <c r="S95" s="104"/>
      <c r="T95" s="104"/>
    </row>
    <row r="96" spans="2:20" s="186" customFormat="1">
      <c r="B96" s="185"/>
      <c r="E96" s="187"/>
      <c r="F96" s="188"/>
      <c r="G96" s="187"/>
      <c r="L96" s="181"/>
      <c r="M96" s="104"/>
      <c r="N96" s="189"/>
      <c r="O96" s="104"/>
      <c r="P96" s="104"/>
      <c r="Q96" s="104"/>
      <c r="R96" s="104"/>
      <c r="S96" s="104"/>
      <c r="T96" s="104"/>
    </row>
    <row r="97" spans="2:20" s="186" customFormat="1">
      <c r="B97" s="185"/>
      <c r="E97" s="187"/>
      <c r="F97" s="188"/>
      <c r="G97" s="187"/>
      <c r="L97" s="181"/>
      <c r="M97" s="104"/>
      <c r="N97" s="189"/>
      <c r="O97" s="104"/>
      <c r="P97" s="104"/>
      <c r="Q97" s="104"/>
      <c r="R97" s="104"/>
      <c r="S97" s="104"/>
      <c r="T97" s="104"/>
    </row>
    <row r="98" spans="2:20" s="186" customFormat="1">
      <c r="B98" s="185"/>
      <c r="E98" s="187"/>
      <c r="F98" s="188"/>
      <c r="G98" s="187"/>
      <c r="L98" s="181"/>
      <c r="M98" s="104"/>
      <c r="N98" s="189"/>
      <c r="O98" s="104"/>
      <c r="P98" s="104"/>
      <c r="Q98" s="104"/>
      <c r="R98" s="104"/>
      <c r="S98" s="104"/>
      <c r="T98" s="104"/>
    </row>
    <row r="99" spans="2:20" s="186" customFormat="1">
      <c r="B99" s="185"/>
      <c r="E99" s="187"/>
      <c r="F99" s="188"/>
      <c r="G99" s="187"/>
      <c r="L99" s="181"/>
      <c r="M99" s="104"/>
      <c r="N99" s="189"/>
      <c r="O99" s="104"/>
      <c r="P99" s="104"/>
      <c r="Q99" s="104"/>
      <c r="R99" s="104"/>
      <c r="S99" s="104"/>
      <c r="T99" s="104"/>
    </row>
    <row r="100" spans="2:20" s="186" customFormat="1">
      <c r="B100" s="185"/>
      <c r="E100" s="187"/>
      <c r="F100" s="188"/>
      <c r="G100" s="187"/>
      <c r="L100" s="181"/>
      <c r="M100" s="104"/>
      <c r="N100" s="189"/>
      <c r="O100" s="104"/>
      <c r="P100" s="104"/>
      <c r="Q100" s="104"/>
      <c r="R100" s="104"/>
      <c r="S100" s="104"/>
      <c r="T100" s="104"/>
    </row>
    <row r="101" spans="2:20" s="186" customFormat="1">
      <c r="B101" s="185"/>
      <c r="E101" s="187"/>
      <c r="F101" s="188"/>
      <c r="G101" s="187"/>
      <c r="L101" s="181"/>
      <c r="M101" s="104"/>
      <c r="N101" s="189"/>
      <c r="O101" s="104"/>
      <c r="P101" s="104"/>
      <c r="Q101" s="104"/>
      <c r="R101" s="104"/>
      <c r="S101" s="104"/>
      <c r="T101" s="104"/>
    </row>
    <row r="102" spans="2:20" s="186" customFormat="1">
      <c r="B102" s="185"/>
      <c r="E102" s="187"/>
      <c r="F102" s="188"/>
      <c r="G102" s="187"/>
      <c r="L102" s="181"/>
      <c r="M102" s="104"/>
      <c r="N102" s="189"/>
      <c r="O102" s="104"/>
      <c r="P102" s="104"/>
      <c r="Q102" s="104"/>
      <c r="R102" s="104"/>
      <c r="S102" s="104"/>
      <c r="T102" s="104"/>
    </row>
    <row r="103" spans="2:20" s="186" customFormat="1">
      <c r="B103" s="185"/>
      <c r="E103" s="187"/>
      <c r="F103" s="188"/>
      <c r="G103" s="187"/>
      <c r="L103" s="181"/>
      <c r="M103" s="104"/>
      <c r="N103" s="189"/>
      <c r="O103" s="104"/>
      <c r="P103" s="104"/>
      <c r="Q103" s="104"/>
      <c r="R103" s="104"/>
      <c r="S103" s="104"/>
      <c r="T103" s="104"/>
    </row>
    <row r="104" spans="2:20" s="186" customFormat="1">
      <c r="B104" s="185"/>
      <c r="E104" s="187"/>
      <c r="F104" s="188"/>
      <c r="G104" s="187"/>
      <c r="L104" s="181"/>
      <c r="M104" s="104"/>
      <c r="N104" s="189"/>
      <c r="O104" s="104"/>
      <c r="P104" s="104"/>
      <c r="Q104" s="104"/>
      <c r="R104" s="104"/>
      <c r="S104" s="104"/>
      <c r="T104" s="104"/>
    </row>
    <row r="105" spans="2:20" s="186" customFormat="1">
      <c r="B105" s="185"/>
      <c r="E105" s="187"/>
      <c r="F105" s="188"/>
      <c r="G105" s="187"/>
      <c r="L105" s="181"/>
      <c r="M105" s="104"/>
      <c r="N105" s="189"/>
      <c r="O105" s="104"/>
      <c r="P105" s="104"/>
      <c r="Q105" s="104"/>
      <c r="R105" s="104"/>
      <c r="S105" s="104"/>
      <c r="T105" s="104"/>
    </row>
    <row r="106" spans="2:20" s="186" customFormat="1">
      <c r="B106" s="185"/>
      <c r="E106" s="187"/>
      <c r="F106" s="188"/>
      <c r="G106" s="187"/>
      <c r="L106" s="181"/>
      <c r="M106" s="104"/>
      <c r="N106" s="189"/>
      <c r="O106" s="104"/>
      <c r="P106" s="104"/>
      <c r="Q106" s="104"/>
      <c r="R106" s="104"/>
      <c r="S106" s="104"/>
      <c r="T106" s="104"/>
    </row>
    <row r="107" spans="2:20" s="186" customFormat="1">
      <c r="B107" s="185"/>
      <c r="E107" s="187"/>
      <c r="F107" s="188"/>
      <c r="G107" s="187"/>
      <c r="L107" s="181"/>
      <c r="M107" s="104"/>
      <c r="N107" s="189"/>
      <c r="O107" s="104"/>
      <c r="P107" s="104"/>
      <c r="Q107" s="104"/>
      <c r="R107" s="104"/>
      <c r="S107" s="104"/>
      <c r="T107" s="104"/>
    </row>
    <row r="108" spans="2:20" s="186" customFormat="1">
      <c r="B108" s="185"/>
      <c r="E108" s="187"/>
      <c r="F108" s="188"/>
      <c r="G108" s="187"/>
      <c r="L108" s="181"/>
      <c r="M108" s="104"/>
      <c r="N108" s="189"/>
      <c r="O108" s="104"/>
      <c r="P108" s="104"/>
      <c r="Q108" s="104"/>
      <c r="R108" s="104"/>
      <c r="S108" s="104"/>
      <c r="T108" s="104"/>
    </row>
    <row r="109" spans="2:20" s="186" customFormat="1">
      <c r="B109" s="185"/>
      <c r="E109" s="187"/>
      <c r="F109" s="188"/>
      <c r="G109" s="187"/>
      <c r="L109" s="181"/>
      <c r="M109" s="104"/>
      <c r="N109" s="189"/>
      <c r="O109" s="104"/>
      <c r="P109" s="104"/>
      <c r="Q109" s="104"/>
      <c r="R109" s="104"/>
      <c r="S109" s="104"/>
      <c r="T109" s="104"/>
    </row>
    <row r="110" spans="2:20" s="186" customFormat="1">
      <c r="B110" s="185"/>
      <c r="E110" s="187"/>
      <c r="F110" s="188"/>
      <c r="G110" s="187"/>
      <c r="L110" s="181"/>
      <c r="M110" s="104"/>
      <c r="N110" s="189"/>
      <c r="O110" s="104"/>
      <c r="P110" s="104"/>
      <c r="Q110" s="104"/>
      <c r="R110" s="104"/>
      <c r="S110" s="104"/>
      <c r="T110" s="104"/>
    </row>
    <row r="111" spans="2:20" s="186" customFormat="1">
      <c r="B111" s="185"/>
      <c r="E111" s="187"/>
      <c r="F111" s="188"/>
      <c r="G111" s="187"/>
      <c r="L111" s="181"/>
      <c r="M111" s="104"/>
      <c r="N111" s="189"/>
      <c r="O111" s="104"/>
      <c r="P111" s="104"/>
      <c r="Q111" s="104"/>
      <c r="R111" s="104"/>
      <c r="S111" s="104"/>
      <c r="T111" s="104"/>
    </row>
    <row r="112" spans="2:20" s="186" customFormat="1">
      <c r="B112" s="185"/>
      <c r="E112" s="187"/>
      <c r="F112" s="188"/>
      <c r="G112" s="187"/>
      <c r="L112" s="181"/>
      <c r="M112" s="104"/>
      <c r="N112" s="189"/>
      <c r="O112" s="104"/>
      <c r="P112" s="104"/>
      <c r="Q112" s="104"/>
      <c r="R112" s="104"/>
      <c r="S112" s="104"/>
      <c r="T112" s="104"/>
    </row>
    <row r="113" spans="2:20" s="186" customFormat="1">
      <c r="B113" s="185"/>
      <c r="E113" s="187"/>
      <c r="F113" s="188"/>
      <c r="G113" s="187"/>
      <c r="L113" s="181"/>
      <c r="M113" s="104"/>
      <c r="N113" s="189"/>
      <c r="O113" s="104"/>
      <c r="P113" s="104"/>
      <c r="Q113" s="104"/>
      <c r="R113" s="104"/>
      <c r="S113" s="104"/>
      <c r="T113" s="104"/>
    </row>
    <row r="114" spans="2:20" s="186" customFormat="1">
      <c r="B114" s="185"/>
      <c r="E114" s="187"/>
      <c r="F114" s="188"/>
      <c r="G114" s="187"/>
      <c r="L114" s="181"/>
      <c r="M114" s="104"/>
      <c r="N114" s="189"/>
      <c r="O114" s="104"/>
      <c r="P114" s="104"/>
      <c r="Q114" s="104"/>
      <c r="R114" s="104"/>
      <c r="S114" s="104"/>
      <c r="T114" s="104"/>
    </row>
    <row r="115" spans="2:20" s="186" customFormat="1">
      <c r="B115" s="185"/>
      <c r="E115" s="187"/>
      <c r="F115" s="188"/>
      <c r="G115" s="187"/>
      <c r="L115" s="181"/>
      <c r="M115" s="104"/>
      <c r="N115" s="189"/>
      <c r="O115" s="104"/>
      <c r="P115" s="104"/>
      <c r="Q115" s="104"/>
      <c r="R115" s="104"/>
      <c r="S115" s="104"/>
      <c r="T115" s="104"/>
    </row>
    <row r="116" spans="2:20" s="186" customFormat="1">
      <c r="B116" s="185"/>
      <c r="E116" s="187"/>
      <c r="F116" s="188"/>
      <c r="G116" s="187"/>
      <c r="L116" s="181"/>
      <c r="M116" s="104"/>
      <c r="N116" s="189"/>
      <c r="O116" s="104"/>
      <c r="P116" s="104"/>
      <c r="Q116" s="104"/>
      <c r="R116" s="104"/>
      <c r="S116" s="104"/>
      <c r="T116" s="104"/>
    </row>
    <row r="117" spans="2:20" s="186" customFormat="1">
      <c r="B117" s="185"/>
      <c r="E117" s="187"/>
      <c r="F117" s="188"/>
      <c r="G117" s="187"/>
      <c r="L117" s="181"/>
      <c r="M117" s="104"/>
      <c r="N117" s="189"/>
      <c r="O117" s="104"/>
      <c r="P117" s="104"/>
      <c r="Q117" s="104"/>
      <c r="R117" s="104"/>
      <c r="S117" s="104"/>
      <c r="T117" s="104"/>
    </row>
    <row r="118" spans="2:20" s="186" customFormat="1">
      <c r="B118" s="185"/>
      <c r="E118" s="187"/>
      <c r="F118" s="188"/>
      <c r="G118" s="187"/>
      <c r="L118" s="181"/>
      <c r="M118" s="104"/>
      <c r="N118" s="189"/>
      <c r="O118" s="104"/>
      <c r="P118" s="104"/>
      <c r="Q118" s="104"/>
      <c r="R118" s="104"/>
      <c r="S118" s="104"/>
      <c r="T118" s="104"/>
    </row>
    <row r="119" spans="2:20" s="186" customFormat="1">
      <c r="B119" s="185"/>
      <c r="E119" s="187"/>
      <c r="F119" s="188"/>
      <c r="G119" s="187"/>
      <c r="L119" s="181"/>
      <c r="M119" s="104"/>
      <c r="N119" s="189"/>
      <c r="O119" s="104"/>
      <c r="P119" s="104"/>
      <c r="Q119" s="104"/>
      <c r="R119" s="104"/>
      <c r="S119" s="104"/>
      <c r="T119" s="104"/>
    </row>
    <row r="120" spans="2:20" s="186" customFormat="1">
      <c r="B120" s="185"/>
      <c r="E120" s="187"/>
      <c r="F120" s="188"/>
      <c r="G120" s="187"/>
      <c r="L120" s="181"/>
      <c r="M120" s="104"/>
      <c r="N120" s="189"/>
      <c r="O120" s="104"/>
      <c r="P120" s="104"/>
      <c r="Q120" s="104"/>
      <c r="R120" s="104"/>
      <c r="S120" s="104"/>
      <c r="T120" s="104"/>
    </row>
    <row r="121" spans="2:20" s="186" customFormat="1">
      <c r="B121" s="185"/>
      <c r="E121" s="187"/>
      <c r="F121" s="188"/>
      <c r="G121" s="187"/>
      <c r="L121" s="181"/>
      <c r="M121" s="104"/>
      <c r="N121" s="189"/>
      <c r="O121" s="104"/>
      <c r="P121" s="104"/>
      <c r="Q121" s="104"/>
      <c r="R121" s="104"/>
      <c r="S121" s="104"/>
      <c r="T121" s="104"/>
    </row>
    <row r="122" spans="2:20" s="186" customFormat="1">
      <c r="B122" s="185"/>
      <c r="E122" s="187"/>
      <c r="F122" s="188"/>
      <c r="G122" s="187"/>
      <c r="L122" s="181"/>
      <c r="M122" s="104"/>
      <c r="N122" s="189"/>
      <c r="O122" s="104"/>
      <c r="P122" s="104"/>
      <c r="Q122" s="104"/>
      <c r="R122" s="104"/>
      <c r="S122" s="104"/>
      <c r="T122" s="104"/>
    </row>
    <row r="123" spans="2:20" s="186" customFormat="1">
      <c r="B123" s="185"/>
      <c r="E123" s="187"/>
      <c r="F123" s="188"/>
      <c r="G123" s="187"/>
      <c r="L123" s="181"/>
      <c r="M123" s="104"/>
      <c r="N123" s="189"/>
      <c r="O123" s="104"/>
      <c r="P123" s="104"/>
      <c r="Q123" s="104"/>
      <c r="R123" s="104"/>
      <c r="S123" s="104"/>
      <c r="T123" s="104"/>
    </row>
    <row r="124" spans="2:20" s="186" customFormat="1">
      <c r="B124" s="185"/>
      <c r="E124" s="187"/>
      <c r="F124" s="188"/>
      <c r="G124" s="187"/>
      <c r="L124" s="181"/>
      <c r="M124" s="104"/>
      <c r="N124" s="189"/>
      <c r="O124" s="104"/>
      <c r="P124" s="104"/>
      <c r="Q124" s="104"/>
      <c r="R124" s="104"/>
      <c r="S124" s="104"/>
      <c r="T124" s="104"/>
    </row>
    <row r="125" spans="2:20" s="186" customFormat="1">
      <c r="B125" s="185"/>
      <c r="E125" s="187"/>
      <c r="F125" s="188"/>
      <c r="G125" s="187"/>
      <c r="L125" s="181"/>
      <c r="M125" s="104"/>
      <c r="N125" s="189"/>
      <c r="O125" s="104"/>
      <c r="P125" s="104"/>
      <c r="Q125" s="104"/>
      <c r="R125" s="104"/>
      <c r="S125" s="104"/>
      <c r="T125" s="104"/>
    </row>
    <row r="126" spans="2:20" s="186" customFormat="1">
      <c r="B126" s="185"/>
      <c r="E126" s="187"/>
      <c r="F126" s="188"/>
      <c r="G126" s="187"/>
      <c r="L126" s="181"/>
      <c r="M126" s="104"/>
      <c r="N126" s="189"/>
      <c r="O126" s="104"/>
      <c r="P126" s="104"/>
      <c r="Q126" s="104"/>
      <c r="R126" s="104"/>
      <c r="S126" s="104"/>
      <c r="T126" s="104"/>
    </row>
    <row r="127" spans="2:20" s="186" customFormat="1">
      <c r="B127" s="185"/>
      <c r="E127" s="187"/>
      <c r="F127" s="188"/>
      <c r="G127" s="187"/>
      <c r="L127" s="181"/>
      <c r="M127" s="104"/>
      <c r="N127" s="189"/>
      <c r="O127" s="104"/>
      <c r="P127" s="104"/>
      <c r="Q127" s="104"/>
      <c r="R127" s="104"/>
      <c r="S127" s="104"/>
      <c r="T127" s="104"/>
    </row>
    <row r="128" spans="2:20" s="186" customFormat="1">
      <c r="B128" s="185"/>
      <c r="E128" s="187"/>
      <c r="F128" s="188"/>
      <c r="G128" s="187"/>
      <c r="L128" s="181"/>
      <c r="M128" s="104"/>
      <c r="N128" s="189"/>
      <c r="O128" s="104"/>
      <c r="P128" s="104"/>
      <c r="Q128" s="104"/>
      <c r="R128" s="104"/>
      <c r="S128" s="104"/>
      <c r="T128" s="104"/>
    </row>
    <row r="129" spans="2:20" s="186" customFormat="1">
      <c r="B129" s="185"/>
      <c r="E129" s="187"/>
      <c r="F129" s="188"/>
      <c r="G129" s="187"/>
      <c r="L129" s="181"/>
      <c r="M129" s="104"/>
      <c r="N129" s="189"/>
      <c r="O129" s="104"/>
      <c r="P129" s="104"/>
      <c r="Q129" s="104"/>
      <c r="R129" s="104"/>
      <c r="S129" s="104"/>
      <c r="T129" s="104"/>
    </row>
    <row r="130" spans="2:20" s="186" customFormat="1">
      <c r="B130" s="185"/>
      <c r="E130" s="187"/>
      <c r="F130" s="188"/>
      <c r="G130" s="187"/>
      <c r="L130" s="181"/>
      <c r="M130" s="104"/>
      <c r="N130" s="189"/>
      <c r="O130" s="104"/>
      <c r="P130" s="104"/>
      <c r="Q130" s="104"/>
      <c r="R130" s="104"/>
      <c r="S130" s="104"/>
      <c r="T130" s="104"/>
    </row>
    <row r="131" spans="2:20" s="186" customFormat="1">
      <c r="B131" s="185"/>
      <c r="E131" s="187"/>
      <c r="F131" s="188"/>
      <c r="G131" s="187"/>
      <c r="L131" s="181"/>
      <c r="M131" s="104"/>
      <c r="N131" s="189"/>
      <c r="O131" s="104"/>
      <c r="P131" s="104"/>
      <c r="Q131" s="104"/>
      <c r="R131" s="104"/>
      <c r="S131" s="104"/>
      <c r="T131" s="104"/>
    </row>
    <row r="132" spans="2:20" s="186" customFormat="1">
      <c r="B132" s="185"/>
      <c r="E132" s="187"/>
      <c r="F132" s="188"/>
      <c r="G132" s="187"/>
      <c r="L132" s="181"/>
      <c r="M132" s="104"/>
      <c r="N132" s="189"/>
      <c r="O132" s="104"/>
      <c r="P132" s="104"/>
      <c r="Q132" s="104"/>
      <c r="R132" s="104"/>
      <c r="S132" s="104"/>
      <c r="T132" s="104"/>
    </row>
    <row r="133" spans="2:20" s="186" customFormat="1">
      <c r="B133" s="185"/>
      <c r="E133" s="187"/>
      <c r="F133" s="188"/>
      <c r="G133" s="187"/>
      <c r="L133" s="181"/>
      <c r="M133" s="104"/>
      <c r="N133" s="189"/>
      <c r="O133" s="104"/>
      <c r="P133" s="104"/>
      <c r="Q133" s="104"/>
      <c r="R133" s="104"/>
      <c r="S133" s="104"/>
      <c r="T133" s="104"/>
    </row>
    <row r="134" spans="2:20" s="186" customFormat="1">
      <c r="B134" s="185"/>
      <c r="E134" s="187"/>
      <c r="F134" s="188"/>
      <c r="G134" s="187"/>
      <c r="L134" s="181"/>
      <c r="M134" s="104"/>
      <c r="N134" s="189"/>
      <c r="O134" s="104"/>
      <c r="P134" s="104"/>
      <c r="Q134" s="104"/>
      <c r="R134" s="104"/>
      <c r="S134" s="104"/>
      <c r="T134" s="104"/>
    </row>
    <row r="135" spans="2:20" s="186" customFormat="1">
      <c r="B135" s="185"/>
      <c r="E135" s="187"/>
      <c r="F135" s="188"/>
      <c r="G135" s="187"/>
      <c r="L135" s="181"/>
      <c r="M135" s="104"/>
      <c r="N135" s="189"/>
      <c r="O135" s="104"/>
      <c r="P135" s="104"/>
      <c r="Q135" s="104"/>
      <c r="R135" s="104"/>
      <c r="S135" s="104"/>
      <c r="T135" s="104"/>
    </row>
    <row r="136" spans="2:20" s="186" customFormat="1">
      <c r="B136" s="185"/>
      <c r="E136" s="187"/>
      <c r="F136" s="188"/>
      <c r="G136" s="187"/>
      <c r="L136" s="181"/>
      <c r="M136" s="104"/>
      <c r="N136" s="189"/>
      <c r="O136" s="104"/>
      <c r="P136" s="104"/>
      <c r="Q136" s="104"/>
      <c r="R136" s="104"/>
      <c r="S136" s="104"/>
      <c r="T136" s="104"/>
    </row>
    <row r="137" spans="2:20" s="186" customFormat="1">
      <c r="B137" s="185"/>
      <c r="E137" s="187"/>
      <c r="F137" s="188"/>
      <c r="G137" s="187"/>
      <c r="L137" s="181"/>
      <c r="M137" s="104"/>
      <c r="N137" s="189"/>
      <c r="O137" s="104"/>
      <c r="P137" s="104"/>
      <c r="Q137" s="104"/>
      <c r="R137" s="104"/>
      <c r="S137" s="104"/>
      <c r="T137" s="104"/>
    </row>
    <row r="138" spans="2:20" s="186" customFormat="1">
      <c r="B138" s="185"/>
      <c r="E138" s="187"/>
      <c r="F138" s="188"/>
      <c r="G138" s="187"/>
      <c r="L138" s="181"/>
      <c r="M138" s="104"/>
      <c r="N138" s="189"/>
      <c r="O138" s="104"/>
      <c r="P138" s="104"/>
      <c r="Q138" s="104"/>
      <c r="R138" s="104"/>
      <c r="S138" s="104"/>
      <c r="T138" s="104"/>
    </row>
    <row r="139" spans="2:20" s="186" customFormat="1">
      <c r="B139" s="185"/>
      <c r="E139" s="187"/>
      <c r="F139" s="188"/>
      <c r="G139" s="187"/>
      <c r="L139" s="181"/>
      <c r="M139" s="104"/>
      <c r="N139" s="189"/>
      <c r="O139" s="104"/>
      <c r="P139" s="104"/>
      <c r="Q139" s="104"/>
      <c r="R139" s="104"/>
      <c r="S139" s="104"/>
      <c r="T139" s="104"/>
    </row>
    <row r="140" spans="2:20" s="186" customFormat="1">
      <c r="B140" s="185"/>
      <c r="E140" s="187"/>
      <c r="F140" s="188"/>
      <c r="G140" s="187"/>
      <c r="L140" s="181"/>
      <c r="M140" s="104"/>
      <c r="N140" s="189"/>
      <c r="O140" s="104"/>
      <c r="P140" s="104"/>
      <c r="Q140" s="104"/>
      <c r="R140" s="104"/>
      <c r="S140" s="104"/>
      <c r="T140" s="104"/>
    </row>
    <row r="141" spans="2:20" s="186" customFormat="1">
      <c r="B141" s="185"/>
      <c r="E141" s="187"/>
      <c r="F141" s="188"/>
      <c r="G141" s="187"/>
      <c r="L141" s="181"/>
      <c r="M141" s="104"/>
      <c r="N141" s="189"/>
      <c r="O141" s="104"/>
      <c r="P141" s="104"/>
      <c r="Q141" s="104"/>
      <c r="R141" s="104"/>
      <c r="S141" s="104"/>
      <c r="T141" s="104"/>
    </row>
    <row r="142" spans="2:20" s="186" customFormat="1">
      <c r="B142" s="185"/>
      <c r="E142" s="187"/>
      <c r="F142" s="188"/>
      <c r="G142" s="187"/>
      <c r="L142" s="181"/>
      <c r="M142" s="104"/>
      <c r="N142" s="189"/>
      <c r="O142" s="104"/>
      <c r="P142" s="104"/>
      <c r="Q142" s="104"/>
      <c r="R142" s="104"/>
      <c r="S142" s="104"/>
      <c r="T142" s="104"/>
    </row>
    <row r="143" spans="2:20" s="186" customFormat="1">
      <c r="B143" s="185"/>
      <c r="E143" s="187"/>
      <c r="F143" s="188"/>
      <c r="G143" s="187"/>
      <c r="L143" s="181"/>
      <c r="M143" s="104"/>
      <c r="N143" s="189"/>
      <c r="O143" s="104"/>
      <c r="P143" s="104"/>
      <c r="Q143" s="104"/>
      <c r="R143" s="104"/>
      <c r="S143" s="104"/>
      <c r="T143" s="104"/>
    </row>
    <row r="144" spans="2:20" s="186" customFormat="1">
      <c r="B144" s="185"/>
      <c r="E144" s="187"/>
      <c r="F144" s="188"/>
      <c r="G144" s="187"/>
      <c r="L144" s="181"/>
      <c r="M144" s="104"/>
      <c r="N144" s="189"/>
      <c r="O144" s="104"/>
      <c r="P144" s="104"/>
      <c r="Q144" s="104"/>
      <c r="R144" s="104"/>
      <c r="S144" s="104"/>
      <c r="T144" s="104"/>
    </row>
    <row r="145" spans="2:20" s="186" customFormat="1">
      <c r="B145" s="185"/>
      <c r="E145" s="187"/>
      <c r="F145" s="188"/>
      <c r="G145" s="187"/>
      <c r="L145" s="181"/>
      <c r="M145" s="104"/>
      <c r="N145" s="189"/>
      <c r="O145" s="104"/>
      <c r="P145" s="104"/>
      <c r="Q145" s="104"/>
      <c r="R145" s="104"/>
      <c r="S145" s="104"/>
      <c r="T145" s="104"/>
    </row>
    <row r="146" spans="2:20" s="186" customFormat="1">
      <c r="B146" s="185"/>
      <c r="E146" s="187"/>
      <c r="F146" s="188"/>
      <c r="G146" s="187"/>
      <c r="L146" s="181"/>
      <c r="M146" s="104"/>
      <c r="N146" s="189"/>
      <c r="O146" s="104"/>
      <c r="P146" s="104"/>
      <c r="Q146" s="104"/>
      <c r="R146" s="104"/>
      <c r="S146" s="104"/>
      <c r="T146" s="104"/>
    </row>
    <row r="147" spans="2:20" s="186" customFormat="1">
      <c r="B147" s="185"/>
      <c r="E147" s="187"/>
      <c r="F147" s="188"/>
      <c r="G147" s="187"/>
      <c r="L147" s="181"/>
      <c r="M147" s="104"/>
      <c r="N147" s="189"/>
      <c r="O147" s="104"/>
      <c r="P147" s="104"/>
      <c r="Q147" s="104"/>
      <c r="R147" s="104"/>
      <c r="S147" s="104"/>
      <c r="T147" s="104"/>
    </row>
    <row r="148" spans="2:20" s="186" customFormat="1">
      <c r="B148" s="185"/>
      <c r="E148" s="187"/>
      <c r="F148" s="188"/>
      <c r="G148" s="187"/>
      <c r="L148" s="181"/>
      <c r="M148" s="104"/>
      <c r="N148" s="189"/>
      <c r="O148" s="104"/>
      <c r="P148" s="104"/>
      <c r="Q148" s="104"/>
      <c r="R148" s="104"/>
      <c r="S148" s="104"/>
      <c r="T148" s="104"/>
    </row>
    <row r="149" spans="2:20" s="186" customFormat="1">
      <c r="B149" s="185"/>
      <c r="E149" s="187"/>
      <c r="F149" s="188"/>
      <c r="G149" s="187"/>
      <c r="L149" s="181"/>
      <c r="M149" s="104"/>
      <c r="N149" s="189"/>
      <c r="O149" s="104"/>
      <c r="P149" s="104"/>
      <c r="Q149" s="104"/>
      <c r="R149" s="104"/>
      <c r="S149" s="104"/>
      <c r="T149" s="104"/>
    </row>
    <row r="150" spans="2:20" s="186" customFormat="1">
      <c r="B150" s="185"/>
      <c r="E150" s="187"/>
      <c r="F150" s="188"/>
      <c r="G150" s="187"/>
      <c r="L150" s="181"/>
      <c r="M150" s="104"/>
      <c r="N150" s="189"/>
      <c r="O150" s="104"/>
      <c r="P150" s="104"/>
      <c r="Q150" s="104"/>
      <c r="R150" s="104"/>
      <c r="S150" s="104"/>
      <c r="T150" s="104"/>
    </row>
    <row r="151" spans="2:20" s="186" customFormat="1">
      <c r="B151" s="185"/>
      <c r="E151" s="187"/>
      <c r="F151" s="188"/>
      <c r="G151" s="187"/>
      <c r="L151" s="181"/>
      <c r="M151" s="104"/>
      <c r="N151" s="189"/>
      <c r="O151" s="104"/>
      <c r="P151" s="104"/>
      <c r="Q151" s="104"/>
      <c r="R151" s="104"/>
      <c r="S151" s="104"/>
      <c r="T151" s="104"/>
    </row>
    <row r="152" spans="2:20" s="186" customFormat="1">
      <c r="B152" s="185"/>
      <c r="E152" s="187"/>
      <c r="F152" s="188"/>
      <c r="G152" s="187"/>
      <c r="L152" s="181"/>
      <c r="M152" s="104"/>
      <c r="N152" s="189"/>
      <c r="O152" s="104"/>
      <c r="P152" s="104"/>
      <c r="Q152" s="104"/>
      <c r="R152" s="104"/>
      <c r="S152" s="104"/>
      <c r="T152" s="104"/>
    </row>
    <row r="153" spans="2:20" s="186" customFormat="1">
      <c r="B153" s="185"/>
      <c r="E153" s="187"/>
      <c r="F153" s="188"/>
      <c r="G153" s="187"/>
      <c r="L153" s="181"/>
      <c r="M153" s="104"/>
      <c r="N153" s="189"/>
      <c r="O153" s="104"/>
      <c r="P153" s="104"/>
      <c r="Q153" s="104"/>
      <c r="R153" s="104"/>
      <c r="S153" s="104"/>
      <c r="T153" s="104"/>
    </row>
    <row r="154" spans="2:20" s="186" customFormat="1">
      <c r="B154" s="185"/>
      <c r="E154" s="187"/>
      <c r="F154" s="188"/>
      <c r="G154" s="187"/>
      <c r="L154" s="181"/>
      <c r="M154" s="104"/>
      <c r="N154" s="189"/>
      <c r="O154" s="104"/>
      <c r="P154" s="104"/>
      <c r="Q154" s="104"/>
      <c r="R154" s="104"/>
      <c r="S154" s="104"/>
      <c r="T154" s="104"/>
    </row>
    <row r="155" spans="2:20" s="186" customFormat="1">
      <c r="B155" s="185"/>
      <c r="E155" s="187"/>
      <c r="F155" s="188"/>
      <c r="G155" s="187"/>
      <c r="L155" s="181"/>
      <c r="M155" s="104"/>
      <c r="N155" s="189"/>
      <c r="O155" s="104"/>
      <c r="P155" s="104"/>
      <c r="Q155" s="104"/>
      <c r="R155" s="104"/>
      <c r="S155" s="104"/>
      <c r="T155" s="104"/>
    </row>
    <row r="156" spans="2:20" s="186" customFormat="1">
      <c r="B156" s="185"/>
      <c r="E156" s="187"/>
      <c r="F156" s="188"/>
      <c r="G156" s="187"/>
      <c r="L156" s="181"/>
      <c r="M156" s="104"/>
      <c r="N156" s="189"/>
      <c r="O156" s="104"/>
      <c r="P156" s="104"/>
      <c r="Q156" s="104"/>
      <c r="R156" s="104"/>
      <c r="S156" s="104"/>
      <c r="T156" s="104"/>
    </row>
    <row r="157" spans="2:20" s="186" customFormat="1">
      <c r="B157" s="185"/>
      <c r="E157" s="187"/>
      <c r="F157" s="188"/>
      <c r="G157" s="187"/>
      <c r="L157" s="181"/>
      <c r="M157" s="104"/>
      <c r="N157" s="189"/>
      <c r="O157" s="104"/>
      <c r="P157" s="104"/>
      <c r="Q157" s="104"/>
      <c r="R157" s="104"/>
      <c r="S157" s="104"/>
      <c r="T157" s="104"/>
    </row>
    <row r="158" spans="2:20" s="186" customFormat="1">
      <c r="B158" s="185"/>
      <c r="E158" s="187"/>
      <c r="F158" s="188"/>
      <c r="G158" s="187"/>
      <c r="L158" s="181"/>
      <c r="M158" s="104"/>
      <c r="N158" s="189"/>
      <c r="O158" s="104"/>
      <c r="P158" s="104"/>
      <c r="Q158" s="104"/>
      <c r="R158" s="104"/>
      <c r="S158" s="104"/>
      <c r="T158" s="104"/>
    </row>
    <row r="159" spans="2:20" s="186" customFormat="1">
      <c r="B159" s="185"/>
      <c r="E159" s="187"/>
      <c r="F159" s="188"/>
      <c r="G159" s="187"/>
      <c r="L159" s="181"/>
      <c r="M159" s="104"/>
      <c r="N159" s="189"/>
      <c r="O159" s="104"/>
      <c r="P159" s="104"/>
      <c r="Q159" s="104"/>
      <c r="R159" s="104"/>
      <c r="S159" s="104"/>
      <c r="T159" s="104"/>
    </row>
    <row r="160" spans="2:20" s="186" customFormat="1">
      <c r="B160" s="185"/>
      <c r="E160" s="187"/>
      <c r="F160" s="188"/>
      <c r="G160" s="187"/>
      <c r="L160" s="181"/>
      <c r="M160" s="104"/>
      <c r="N160" s="189"/>
      <c r="O160" s="104"/>
      <c r="P160" s="104"/>
      <c r="Q160" s="104"/>
      <c r="R160" s="104"/>
      <c r="S160" s="104"/>
      <c r="T160" s="104"/>
    </row>
    <row r="161" spans="2:20" s="186" customFormat="1">
      <c r="B161" s="185"/>
      <c r="E161" s="187"/>
      <c r="F161" s="188"/>
      <c r="G161" s="187"/>
      <c r="L161" s="181"/>
      <c r="M161" s="104"/>
      <c r="N161" s="189"/>
      <c r="O161" s="104"/>
      <c r="P161" s="104"/>
      <c r="Q161" s="104"/>
      <c r="R161" s="104"/>
      <c r="S161" s="104"/>
      <c r="T161" s="104"/>
    </row>
    <row r="162" spans="2:20" s="186" customFormat="1">
      <c r="B162" s="185"/>
      <c r="E162" s="187"/>
      <c r="F162" s="188"/>
      <c r="G162" s="187"/>
      <c r="L162" s="181"/>
      <c r="M162" s="104"/>
      <c r="N162" s="189"/>
      <c r="O162" s="104"/>
      <c r="P162" s="104"/>
      <c r="Q162" s="104"/>
      <c r="R162" s="104"/>
      <c r="S162" s="104"/>
      <c r="T162" s="104"/>
    </row>
    <row r="163" spans="2:20" s="186" customFormat="1">
      <c r="B163" s="185"/>
      <c r="E163" s="187"/>
      <c r="F163" s="188"/>
      <c r="G163" s="187"/>
      <c r="L163" s="181"/>
      <c r="M163" s="104"/>
      <c r="N163" s="189"/>
      <c r="O163" s="104"/>
      <c r="P163" s="104"/>
      <c r="Q163" s="104"/>
      <c r="R163" s="104"/>
      <c r="S163" s="104"/>
      <c r="T163" s="104"/>
    </row>
    <row r="164" spans="2:20" s="186" customFormat="1">
      <c r="B164" s="185"/>
      <c r="E164" s="187"/>
      <c r="F164" s="188"/>
      <c r="G164" s="187"/>
      <c r="L164" s="181"/>
      <c r="M164" s="104"/>
      <c r="N164" s="189"/>
      <c r="O164" s="104"/>
      <c r="P164" s="104"/>
      <c r="Q164" s="104"/>
      <c r="R164" s="104"/>
      <c r="S164" s="104"/>
      <c r="T164" s="104"/>
    </row>
    <row r="165" spans="2:20" s="186" customFormat="1">
      <c r="B165" s="185"/>
      <c r="E165" s="187"/>
      <c r="F165" s="188"/>
      <c r="G165" s="187"/>
      <c r="L165" s="181"/>
      <c r="M165" s="104"/>
      <c r="N165" s="189"/>
      <c r="O165" s="104"/>
      <c r="P165" s="104"/>
      <c r="Q165" s="104"/>
      <c r="R165" s="104"/>
      <c r="S165" s="104"/>
      <c r="T165" s="104"/>
    </row>
    <row r="166" spans="2:20" s="186" customFormat="1">
      <c r="B166" s="185"/>
      <c r="E166" s="187"/>
      <c r="F166" s="188"/>
      <c r="G166" s="187"/>
      <c r="L166" s="181"/>
      <c r="M166" s="104"/>
      <c r="N166" s="189"/>
      <c r="O166" s="104"/>
      <c r="P166" s="104"/>
      <c r="Q166" s="104"/>
      <c r="R166" s="104"/>
      <c r="S166" s="104"/>
      <c r="T166" s="104"/>
    </row>
    <row r="167" spans="2:20" s="186" customFormat="1">
      <c r="B167" s="185"/>
      <c r="E167" s="187"/>
      <c r="F167" s="188"/>
      <c r="G167" s="187"/>
      <c r="L167" s="181"/>
      <c r="M167" s="104"/>
      <c r="N167" s="189"/>
      <c r="O167" s="104"/>
      <c r="P167" s="104"/>
      <c r="Q167" s="104"/>
      <c r="R167" s="104"/>
      <c r="S167" s="104"/>
      <c r="T167" s="104"/>
    </row>
    <row r="168" spans="2:20" s="186" customFormat="1">
      <c r="B168" s="185"/>
      <c r="E168" s="187"/>
      <c r="F168" s="188"/>
      <c r="G168" s="187"/>
      <c r="L168" s="181"/>
      <c r="M168" s="104"/>
      <c r="N168" s="189"/>
      <c r="O168" s="104"/>
      <c r="P168" s="104"/>
      <c r="Q168" s="104"/>
      <c r="R168" s="104"/>
      <c r="S168" s="104"/>
      <c r="T168" s="104"/>
    </row>
    <row r="169" spans="2:20" s="186" customFormat="1">
      <c r="B169" s="185"/>
      <c r="E169" s="187"/>
      <c r="F169" s="188"/>
      <c r="G169" s="187"/>
      <c r="L169" s="181"/>
      <c r="M169" s="104"/>
      <c r="N169" s="189"/>
      <c r="O169" s="104"/>
      <c r="P169" s="104"/>
      <c r="Q169" s="104"/>
      <c r="R169" s="104"/>
      <c r="S169" s="104"/>
      <c r="T169" s="104"/>
    </row>
    <row r="170" spans="2:20" s="186" customFormat="1">
      <c r="B170" s="185"/>
      <c r="E170" s="187"/>
      <c r="F170" s="188"/>
      <c r="G170" s="187"/>
      <c r="L170" s="181"/>
      <c r="M170" s="104"/>
      <c r="N170" s="189"/>
      <c r="O170" s="104"/>
      <c r="P170" s="104"/>
      <c r="Q170" s="104"/>
      <c r="R170" s="104"/>
      <c r="S170" s="104"/>
      <c r="T170" s="104"/>
    </row>
    <row r="171" spans="2:20" s="186" customFormat="1">
      <c r="B171" s="185"/>
      <c r="E171" s="187"/>
      <c r="F171" s="188"/>
      <c r="G171" s="187"/>
      <c r="L171" s="181"/>
      <c r="M171" s="104"/>
      <c r="N171" s="189"/>
      <c r="O171" s="104"/>
      <c r="P171" s="104"/>
      <c r="Q171" s="104"/>
      <c r="R171" s="104"/>
      <c r="S171" s="104"/>
      <c r="T171" s="104"/>
    </row>
    <row r="172" spans="2:20" s="186" customFormat="1">
      <c r="B172" s="185"/>
      <c r="E172" s="187"/>
      <c r="F172" s="188"/>
      <c r="G172" s="187"/>
      <c r="L172" s="181"/>
      <c r="M172" s="104"/>
      <c r="N172" s="189"/>
      <c r="O172" s="104"/>
      <c r="P172" s="104"/>
      <c r="Q172" s="104"/>
      <c r="R172" s="104"/>
      <c r="S172" s="104"/>
      <c r="T172" s="104"/>
    </row>
    <row r="173" spans="2:20" s="186" customFormat="1">
      <c r="B173" s="185"/>
      <c r="E173" s="187"/>
      <c r="F173" s="188"/>
      <c r="G173" s="187"/>
      <c r="L173" s="181"/>
      <c r="M173" s="104"/>
      <c r="N173" s="189"/>
      <c r="O173" s="104"/>
      <c r="P173" s="104"/>
      <c r="Q173" s="104"/>
      <c r="R173" s="104"/>
      <c r="S173" s="104"/>
      <c r="T173" s="104"/>
    </row>
    <row r="174" spans="2:20" s="186" customFormat="1">
      <c r="B174" s="185"/>
      <c r="E174" s="187"/>
      <c r="F174" s="188"/>
      <c r="G174" s="187"/>
      <c r="L174" s="181"/>
      <c r="M174" s="104"/>
      <c r="N174" s="189"/>
      <c r="O174" s="104"/>
      <c r="P174" s="104"/>
      <c r="Q174" s="104"/>
      <c r="R174" s="104"/>
      <c r="S174" s="104"/>
      <c r="T174" s="104"/>
    </row>
    <row r="175" spans="2:20" s="186" customFormat="1">
      <c r="B175" s="185"/>
      <c r="E175" s="187"/>
      <c r="F175" s="188"/>
      <c r="G175" s="187"/>
      <c r="L175" s="181"/>
      <c r="M175" s="104"/>
      <c r="N175" s="189"/>
      <c r="O175" s="104"/>
      <c r="P175" s="104"/>
      <c r="Q175" s="104"/>
      <c r="R175" s="104"/>
      <c r="S175" s="104"/>
      <c r="T175" s="104"/>
    </row>
    <row r="176" spans="2:20" s="186" customFormat="1">
      <c r="B176" s="185"/>
      <c r="E176" s="187"/>
      <c r="F176" s="188"/>
      <c r="G176" s="187"/>
      <c r="L176" s="181"/>
      <c r="M176" s="104"/>
      <c r="N176" s="189"/>
      <c r="O176" s="104"/>
      <c r="P176" s="104"/>
      <c r="Q176" s="104"/>
      <c r="R176" s="104"/>
      <c r="S176" s="104"/>
      <c r="T176" s="104"/>
    </row>
    <row r="177" spans="2:20" s="186" customFormat="1">
      <c r="B177" s="185"/>
      <c r="E177" s="187"/>
      <c r="F177" s="188"/>
      <c r="G177" s="187"/>
      <c r="L177" s="181"/>
      <c r="M177" s="104"/>
      <c r="N177" s="189"/>
      <c r="O177" s="104"/>
      <c r="P177" s="104"/>
      <c r="Q177" s="104"/>
      <c r="R177" s="104"/>
      <c r="S177" s="104"/>
      <c r="T177" s="104"/>
    </row>
    <row r="178" spans="2:20" s="186" customFormat="1">
      <c r="B178" s="185"/>
      <c r="E178" s="187"/>
      <c r="F178" s="188"/>
      <c r="G178" s="187"/>
      <c r="L178" s="181"/>
      <c r="M178" s="104"/>
      <c r="N178" s="189"/>
      <c r="O178" s="104"/>
      <c r="P178" s="104"/>
      <c r="Q178" s="104"/>
      <c r="R178" s="104"/>
      <c r="S178" s="104"/>
      <c r="T178" s="104"/>
    </row>
    <row r="179" spans="2:20" s="186" customFormat="1">
      <c r="B179" s="98"/>
      <c r="E179" s="187"/>
      <c r="F179" s="188"/>
      <c r="G179" s="187"/>
      <c r="L179" s="181"/>
      <c r="M179" s="104"/>
      <c r="N179" s="189"/>
      <c r="O179" s="104"/>
      <c r="P179" s="104"/>
      <c r="Q179" s="104"/>
      <c r="R179" s="104"/>
      <c r="S179" s="104"/>
      <c r="T179" s="104"/>
    </row>
  </sheetData>
  <mergeCells count="24">
    <mergeCell ref="S4:S5"/>
    <mergeCell ref="T4:T5"/>
    <mergeCell ref="M4:M5"/>
    <mergeCell ref="N4:N5"/>
    <mergeCell ref="O4:O5"/>
    <mergeCell ref="P4:P5"/>
    <mergeCell ref="Q4:Q5"/>
    <mergeCell ref="R4:R5"/>
    <mergeCell ref="A1:J1"/>
    <mergeCell ref="A3:A5"/>
    <mergeCell ref="B3:B5"/>
    <mergeCell ref="C3:D3"/>
    <mergeCell ref="E3:L3"/>
    <mergeCell ref="G4:G5"/>
    <mergeCell ref="H4:H5"/>
    <mergeCell ref="I4:I5"/>
    <mergeCell ref="J4:J5"/>
    <mergeCell ref="K4:K5"/>
    <mergeCell ref="M3:P3"/>
    <mergeCell ref="C4:C5"/>
    <mergeCell ref="D4:D5"/>
    <mergeCell ref="E4:E5"/>
    <mergeCell ref="F4:F5"/>
    <mergeCell ref="L4:L5"/>
  </mergeCells>
  <phoneticPr fontId="39" type="noConversion"/>
  <printOptions horizontalCentered="1"/>
  <pageMargins left="0" right="0" top="0.35433070866141736" bottom="0.15748031496062992" header="0" footer="0"/>
  <pageSetup paperSize="9" scale="58"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sheetPr>
    <tabColor rgb="FF4C0000"/>
    <pageSetUpPr fitToPage="1"/>
  </sheetPr>
  <dimension ref="A1:AM81"/>
  <sheetViews>
    <sheetView showGridLines="0" showZeros="0" zoomScaleSheetLayoutView="100" workbookViewId="0">
      <pane ySplit="8" topLeftCell="A15" activePane="bottomLeft" state="frozen"/>
      <selection pane="bottomLeft" activeCell="B21" sqref="B21"/>
    </sheetView>
  </sheetViews>
  <sheetFormatPr defaultRowHeight="15" outlineLevelRow="3"/>
  <cols>
    <col min="1" max="1" width="21.7109375" style="30" customWidth="1"/>
    <col min="2" max="2" width="47.7109375" style="30" customWidth="1"/>
    <col min="3" max="17" width="9.140625" style="30"/>
    <col min="18" max="18" width="15.7109375" style="52" customWidth="1"/>
    <col min="19" max="27" width="9.140625" style="30"/>
    <col min="28" max="28" width="15.7109375" style="52" customWidth="1"/>
    <col min="29" max="16384" width="9.140625" style="30"/>
  </cols>
  <sheetData>
    <row r="1" spans="1:39" ht="15.2" customHeight="1">
      <c r="A1" s="7" t="s">
        <v>208</v>
      </c>
      <c r="B1" s="8"/>
      <c r="C1" s="8"/>
      <c r="D1" s="8"/>
      <c r="E1" s="8"/>
      <c r="F1" s="8"/>
      <c r="G1" s="8"/>
      <c r="H1" s="8"/>
      <c r="I1" s="8"/>
      <c r="J1" s="8"/>
      <c r="K1" s="8"/>
      <c r="L1" s="8"/>
      <c r="M1" s="8"/>
      <c r="N1" s="8"/>
      <c r="O1" s="8"/>
      <c r="P1" s="8"/>
      <c r="Q1" s="8"/>
      <c r="R1" s="21"/>
      <c r="S1" s="8"/>
      <c r="T1" s="8"/>
      <c r="U1" s="8"/>
      <c r="V1" s="8"/>
      <c r="W1" s="8"/>
      <c r="X1" s="8"/>
      <c r="Y1" s="8"/>
      <c r="Z1" s="8"/>
      <c r="AA1" s="8"/>
      <c r="AB1" s="21"/>
      <c r="AC1" s="8"/>
      <c r="AD1" s="8"/>
      <c r="AE1" s="8"/>
      <c r="AF1" s="8"/>
      <c r="AG1" s="8"/>
      <c r="AH1" s="8"/>
      <c r="AI1" s="8"/>
      <c r="AJ1" s="8"/>
      <c r="AK1" s="8"/>
      <c r="AL1" s="8"/>
      <c r="AM1" s="3"/>
    </row>
    <row r="2" spans="1:39" ht="15.2" customHeight="1">
      <c r="A2" s="7" t="s">
        <v>209</v>
      </c>
      <c r="B2" s="8"/>
      <c r="C2" s="8"/>
      <c r="D2" s="8"/>
      <c r="E2" s="8"/>
      <c r="F2" s="8"/>
      <c r="G2" s="8"/>
      <c r="H2" s="8"/>
      <c r="I2" s="8"/>
      <c r="J2" s="8"/>
      <c r="K2" s="8"/>
      <c r="L2" s="8"/>
      <c r="M2" s="8"/>
      <c r="N2" s="8"/>
      <c r="O2" s="8"/>
      <c r="P2" s="8"/>
      <c r="Q2" s="8"/>
      <c r="R2" s="21"/>
      <c r="S2" s="8"/>
      <c r="T2" s="8"/>
      <c r="U2" s="8"/>
      <c r="V2" s="8"/>
      <c r="W2" s="8"/>
      <c r="X2" s="8"/>
      <c r="Y2" s="8"/>
      <c r="Z2" s="8"/>
      <c r="AA2" s="8"/>
      <c r="AB2" s="21"/>
      <c r="AC2" s="8"/>
      <c r="AD2" s="8"/>
      <c r="AE2" s="8"/>
      <c r="AF2" s="8"/>
      <c r="AG2" s="8"/>
      <c r="AH2" s="8"/>
      <c r="AI2" s="8"/>
      <c r="AJ2" s="8"/>
      <c r="AK2" s="8"/>
      <c r="AL2" s="8"/>
      <c r="AM2" s="3"/>
    </row>
    <row r="3" spans="1:39">
      <c r="A3" s="7"/>
      <c r="B3" s="8"/>
      <c r="C3" s="8"/>
      <c r="D3" s="8"/>
      <c r="E3" s="8"/>
      <c r="F3" s="8"/>
      <c r="G3" s="8"/>
      <c r="H3" s="8"/>
      <c r="I3" s="8"/>
      <c r="J3" s="8"/>
      <c r="K3" s="8"/>
      <c r="L3" s="8"/>
      <c r="M3" s="8"/>
      <c r="N3" s="8"/>
      <c r="O3" s="8"/>
      <c r="P3" s="8"/>
      <c r="Q3" s="8"/>
      <c r="R3" s="21"/>
      <c r="S3" s="8"/>
      <c r="T3" s="8"/>
      <c r="U3" s="8"/>
      <c r="V3" s="8"/>
      <c r="W3" s="8"/>
      <c r="X3" s="8"/>
      <c r="Y3" s="8"/>
      <c r="Z3" s="8"/>
      <c r="AA3" s="8"/>
      <c r="AB3" s="21"/>
      <c r="AC3" s="8"/>
      <c r="AD3" s="8"/>
      <c r="AE3" s="8"/>
      <c r="AF3" s="8"/>
      <c r="AG3" s="8"/>
      <c r="AH3" s="8"/>
      <c r="AI3" s="8"/>
      <c r="AJ3" s="8"/>
      <c r="AK3" s="8"/>
      <c r="AL3" s="8"/>
      <c r="AM3" s="3"/>
    </row>
    <row r="4" spans="1:39" ht="15.2" customHeight="1">
      <c r="A4" s="9" t="s">
        <v>210</v>
      </c>
      <c r="B4" s="10"/>
      <c r="C4" s="10"/>
      <c r="D4" s="10"/>
      <c r="E4" s="10"/>
      <c r="F4" s="10"/>
      <c r="G4" s="10"/>
      <c r="H4" s="10"/>
      <c r="I4" s="10"/>
      <c r="J4" s="10"/>
      <c r="K4" s="10"/>
      <c r="L4" s="10"/>
      <c r="M4" s="10"/>
      <c r="N4" s="10"/>
      <c r="O4" s="10"/>
      <c r="P4" s="10"/>
      <c r="Q4" s="10"/>
      <c r="R4" s="22"/>
      <c r="S4" s="10"/>
      <c r="T4" s="10"/>
      <c r="U4" s="10"/>
      <c r="V4" s="10"/>
      <c r="W4" s="10"/>
      <c r="X4" s="10"/>
      <c r="Y4" s="10"/>
      <c r="Z4" s="10"/>
      <c r="AA4" s="10"/>
      <c r="AB4" s="22"/>
      <c r="AC4" s="10"/>
      <c r="AD4" s="10"/>
      <c r="AE4" s="10"/>
      <c r="AF4" s="10"/>
      <c r="AG4" s="10"/>
      <c r="AH4" s="10"/>
      <c r="AI4" s="10"/>
      <c r="AJ4" s="10"/>
      <c r="AK4" s="31"/>
      <c r="AL4" s="31"/>
      <c r="AM4" s="3"/>
    </row>
    <row r="5" spans="1:39" ht="15.75" customHeight="1">
      <c r="A5" s="11" t="s">
        <v>211</v>
      </c>
      <c r="B5" s="12"/>
      <c r="C5" s="12"/>
      <c r="D5" s="12"/>
      <c r="E5" s="12"/>
      <c r="F5" s="12"/>
      <c r="G5" s="12"/>
      <c r="H5" s="12"/>
      <c r="I5" s="12"/>
      <c r="J5" s="12"/>
      <c r="K5" s="12"/>
      <c r="L5" s="12"/>
      <c r="M5" s="12"/>
      <c r="N5" s="12"/>
      <c r="O5" s="12"/>
      <c r="P5" s="12"/>
      <c r="Q5" s="12"/>
      <c r="R5" s="23"/>
      <c r="S5" s="12"/>
      <c r="T5" s="12"/>
      <c r="U5" s="12"/>
      <c r="V5" s="12"/>
      <c r="W5" s="12"/>
      <c r="X5" s="12"/>
      <c r="Y5" s="12"/>
      <c r="Z5" s="12"/>
      <c r="AA5" s="12"/>
      <c r="AB5" s="23"/>
      <c r="AC5" s="12"/>
      <c r="AD5" s="12"/>
      <c r="AE5" s="12"/>
      <c r="AF5" s="12"/>
      <c r="AG5" s="12"/>
      <c r="AH5" s="12"/>
      <c r="AI5" s="12"/>
      <c r="AJ5" s="12"/>
      <c r="AK5" s="32"/>
      <c r="AL5" s="32"/>
      <c r="AM5" s="3"/>
    </row>
    <row r="6" spans="1:39" ht="12.75" customHeight="1">
      <c r="A6" s="13" t="s">
        <v>212</v>
      </c>
      <c r="B6" s="14"/>
      <c r="C6" s="14"/>
      <c r="D6" s="14"/>
      <c r="E6" s="14"/>
      <c r="F6" s="14"/>
      <c r="G6" s="14"/>
      <c r="H6" s="14"/>
      <c r="I6" s="14"/>
      <c r="J6" s="14"/>
      <c r="K6" s="14"/>
      <c r="L6" s="14"/>
      <c r="M6" s="14"/>
      <c r="N6" s="14"/>
      <c r="O6" s="14"/>
      <c r="P6" s="14"/>
      <c r="Q6" s="14"/>
      <c r="R6" s="24"/>
      <c r="S6" s="14"/>
      <c r="T6" s="14"/>
      <c r="U6" s="14"/>
      <c r="V6" s="14"/>
      <c r="W6" s="14"/>
      <c r="X6" s="14"/>
      <c r="Y6" s="14"/>
      <c r="Z6" s="14"/>
      <c r="AA6" s="14"/>
      <c r="AB6" s="24"/>
      <c r="AC6" s="14"/>
      <c r="AD6" s="14"/>
      <c r="AE6" s="14"/>
      <c r="AF6" s="14"/>
      <c r="AG6" s="14"/>
      <c r="AH6" s="14"/>
      <c r="AI6" s="14"/>
      <c r="AJ6" s="14"/>
      <c r="AK6" s="14"/>
      <c r="AL6" s="14"/>
      <c r="AM6" s="3"/>
    </row>
    <row r="7" spans="1:39" ht="30" customHeight="1">
      <c r="A7" s="15" t="s">
        <v>213</v>
      </c>
      <c r="B7" s="16" t="s">
        <v>214</v>
      </c>
      <c r="C7" s="33" t="s">
        <v>215</v>
      </c>
      <c r="D7" s="34" t="s">
        <v>215</v>
      </c>
      <c r="E7" s="35" t="s">
        <v>215</v>
      </c>
      <c r="F7" s="36" t="s">
        <v>216</v>
      </c>
      <c r="G7" s="37"/>
      <c r="H7" s="18"/>
      <c r="I7" s="36" t="s">
        <v>217</v>
      </c>
      <c r="J7" s="37"/>
      <c r="K7" s="18"/>
      <c r="L7" s="17" t="s">
        <v>215</v>
      </c>
      <c r="M7" s="17" t="s">
        <v>215</v>
      </c>
      <c r="N7" s="17" t="s">
        <v>215</v>
      </c>
      <c r="O7" s="17" t="s">
        <v>215</v>
      </c>
      <c r="P7" s="17" t="s">
        <v>215</v>
      </c>
      <c r="Q7" s="17" t="s">
        <v>215</v>
      </c>
      <c r="R7" s="25" t="s">
        <v>218</v>
      </c>
      <c r="S7" s="17" t="s">
        <v>215</v>
      </c>
      <c r="T7" s="17" t="s">
        <v>215</v>
      </c>
      <c r="U7" s="17" t="s">
        <v>215</v>
      </c>
      <c r="V7" s="17" t="s">
        <v>215</v>
      </c>
      <c r="W7" s="17" t="s">
        <v>215</v>
      </c>
      <c r="X7" s="17" t="s">
        <v>215</v>
      </c>
      <c r="Y7" s="36" t="s">
        <v>219</v>
      </c>
      <c r="Z7" s="37"/>
      <c r="AA7" s="37"/>
      <c r="AB7" s="29"/>
      <c r="AC7" s="36" t="s">
        <v>220</v>
      </c>
      <c r="AD7" s="37"/>
      <c r="AE7" s="18"/>
      <c r="AF7" s="38" t="s">
        <v>215</v>
      </c>
      <c r="AG7" s="36" t="s">
        <v>221</v>
      </c>
      <c r="AH7" s="18"/>
      <c r="AI7" s="36" t="s">
        <v>222</v>
      </c>
      <c r="AJ7" s="18"/>
      <c r="AK7" s="36" t="s">
        <v>223</v>
      </c>
      <c r="AL7" s="18"/>
      <c r="AM7" s="3"/>
    </row>
    <row r="8" spans="1:39">
      <c r="A8" s="39"/>
      <c r="B8" s="40"/>
      <c r="C8" s="41"/>
      <c r="D8" s="42"/>
      <c r="E8" s="43"/>
      <c r="F8" s="44" t="s">
        <v>215</v>
      </c>
      <c r="G8" s="44" t="s">
        <v>215</v>
      </c>
      <c r="H8" s="44" t="s">
        <v>215</v>
      </c>
      <c r="I8" s="44" t="s">
        <v>215</v>
      </c>
      <c r="J8" s="44" t="s">
        <v>215</v>
      </c>
      <c r="K8" s="44" t="s">
        <v>215</v>
      </c>
      <c r="L8" s="45"/>
      <c r="M8" s="45"/>
      <c r="N8" s="45"/>
      <c r="O8" s="45"/>
      <c r="P8" s="45"/>
      <c r="Q8" s="45"/>
      <c r="R8" s="51"/>
      <c r="S8" s="45"/>
      <c r="T8" s="45"/>
      <c r="U8" s="45"/>
      <c r="V8" s="45"/>
      <c r="W8" s="45"/>
      <c r="X8" s="45"/>
      <c r="Y8" s="44" t="s">
        <v>215</v>
      </c>
      <c r="Z8" s="44" t="s">
        <v>215</v>
      </c>
      <c r="AA8" s="44"/>
      <c r="AB8" s="53" t="s">
        <v>224</v>
      </c>
      <c r="AC8" s="44" t="s">
        <v>215</v>
      </c>
      <c r="AD8" s="44" t="s">
        <v>215</v>
      </c>
      <c r="AE8" s="44" t="s">
        <v>215</v>
      </c>
      <c r="AF8" s="44"/>
      <c r="AG8" s="44" t="s">
        <v>215</v>
      </c>
      <c r="AH8" s="44" t="s">
        <v>215</v>
      </c>
      <c r="AI8" s="44" t="s">
        <v>215</v>
      </c>
      <c r="AJ8" s="44" t="s">
        <v>215</v>
      </c>
      <c r="AK8" s="44" t="s">
        <v>215</v>
      </c>
      <c r="AL8" s="44" t="s">
        <v>215</v>
      </c>
      <c r="AM8" s="3"/>
    </row>
    <row r="9" spans="1:39">
      <c r="A9" s="4" t="s">
        <v>225</v>
      </c>
      <c r="B9" s="5" t="s">
        <v>226</v>
      </c>
      <c r="C9" s="4" t="s">
        <v>225</v>
      </c>
      <c r="D9" s="4"/>
      <c r="E9" s="4"/>
      <c r="F9" s="46"/>
      <c r="G9" s="4"/>
      <c r="H9" s="4"/>
      <c r="I9" s="4"/>
      <c r="J9" s="4"/>
      <c r="K9" s="4"/>
      <c r="L9" s="4"/>
      <c r="M9" s="4"/>
      <c r="N9" s="4"/>
      <c r="O9" s="1">
        <v>0</v>
      </c>
      <c r="P9" s="1">
        <v>1114</v>
      </c>
      <c r="Q9" s="1">
        <v>-325.00799999999998</v>
      </c>
      <c r="R9" s="26">
        <v>788.99199999999996</v>
      </c>
      <c r="S9" s="1">
        <v>788.99199999999996</v>
      </c>
      <c r="T9" s="1">
        <v>788.99199999999996</v>
      </c>
      <c r="U9" s="1">
        <v>0</v>
      </c>
      <c r="V9" s="1">
        <v>0</v>
      </c>
      <c r="W9" s="1">
        <v>0</v>
      </c>
      <c r="X9" s="1">
        <v>0</v>
      </c>
      <c r="Y9" s="1">
        <v>1.41445</v>
      </c>
      <c r="Z9" s="1">
        <v>2752.31232</v>
      </c>
      <c r="AA9" s="1">
        <f>+AA11+AA14+AA16+AA17+AA22</f>
        <v>2735</v>
      </c>
      <c r="AB9" s="26">
        <v>2750.8978699999998</v>
      </c>
      <c r="AC9" s="1">
        <v>1.41445</v>
      </c>
      <c r="AD9" s="1">
        <v>2752.31232</v>
      </c>
      <c r="AE9" s="1">
        <v>2750.8978699999998</v>
      </c>
      <c r="AF9" s="1">
        <v>2750.8978699999998</v>
      </c>
      <c r="AG9" s="1">
        <v>-1961.90587</v>
      </c>
      <c r="AH9" s="47">
        <v>3.4865979249472745</v>
      </c>
      <c r="AI9" s="1">
        <v>-1961.90587</v>
      </c>
      <c r="AJ9" s="47">
        <v>3.4865979249472745</v>
      </c>
      <c r="AK9" s="1">
        <v>0</v>
      </c>
      <c r="AL9" s="47"/>
      <c r="AM9" s="3"/>
    </row>
    <row r="10" spans="1:39" outlineLevel="1">
      <c r="A10" s="4" t="s">
        <v>227</v>
      </c>
      <c r="B10" s="5" t="s">
        <v>228</v>
      </c>
      <c r="C10" s="4" t="s">
        <v>227</v>
      </c>
      <c r="D10" s="4"/>
      <c r="E10" s="4"/>
      <c r="F10" s="46"/>
      <c r="G10" s="4"/>
      <c r="H10" s="4"/>
      <c r="I10" s="4"/>
      <c r="J10" s="4"/>
      <c r="K10" s="4"/>
      <c r="L10" s="4"/>
      <c r="M10" s="4"/>
      <c r="N10" s="4"/>
      <c r="O10" s="1">
        <v>0</v>
      </c>
      <c r="P10" s="1">
        <v>125</v>
      </c>
      <c r="Q10" s="1">
        <v>0</v>
      </c>
      <c r="R10" s="26">
        <v>125</v>
      </c>
      <c r="S10" s="1">
        <v>125</v>
      </c>
      <c r="T10" s="1">
        <v>125</v>
      </c>
      <c r="U10" s="1">
        <v>0</v>
      </c>
      <c r="V10" s="1">
        <v>0</v>
      </c>
      <c r="W10" s="1">
        <v>0</v>
      </c>
      <c r="X10" s="1">
        <v>0</v>
      </c>
      <c r="Y10" s="1">
        <v>0</v>
      </c>
      <c r="Z10" s="1">
        <v>55</v>
      </c>
      <c r="AA10" s="1"/>
      <c r="AB10" s="26">
        <v>55</v>
      </c>
      <c r="AC10" s="1">
        <v>0</v>
      </c>
      <c r="AD10" s="1">
        <v>55</v>
      </c>
      <c r="AE10" s="1">
        <v>55</v>
      </c>
      <c r="AF10" s="1">
        <v>55</v>
      </c>
      <c r="AG10" s="1">
        <v>70</v>
      </c>
      <c r="AH10" s="47">
        <v>0.44</v>
      </c>
      <c r="AI10" s="1">
        <v>70</v>
      </c>
      <c r="AJ10" s="47">
        <v>0.44</v>
      </c>
      <c r="AK10" s="1">
        <v>0</v>
      </c>
      <c r="AL10" s="47"/>
      <c r="AM10" s="3"/>
    </row>
    <row r="11" spans="1:39" ht="25.5" outlineLevel="2">
      <c r="A11" s="4" t="s">
        <v>229</v>
      </c>
      <c r="B11" s="5" t="s">
        <v>230</v>
      </c>
      <c r="C11" s="4" t="s">
        <v>229</v>
      </c>
      <c r="D11" s="4"/>
      <c r="E11" s="4"/>
      <c r="F11" s="46"/>
      <c r="G11" s="4"/>
      <c r="H11" s="4"/>
      <c r="I11" s="4"/>
      <c r="J11" s="4"/>
      <c r="K11" s="4"/>
      <c r="L11" s="4"/>
      <c r="M11" s="4"/>
      <c r="N11" s="4"/>
      <c r="O11" s="1">
        <v>0</v>
      </c>
      <c r="P11" s="1">
        <v>125</v>
      </c>
      <c r="Q11" s="1">
        <v>0</v>
      </c>
      <c r="R11" s="26">
        <v>125</v>
      </c>
      <c r="S11" s="1">
        <v>125</v>
      </c>
      <c r="T11" s="1">
        <v>125</v>
      </c>
      <c r="U11" s="1">
        <v>0</v>
      </c>
      <c r="V11" s="1">
        <v>0</v>
      </c>
      <c r="W11" s="1">
        <v>0</v>
      </c>
      <c r="X11" s="1">
        <v>0</v>
      </c>
      <c r="Y11" s="1">
        <v>0</v>
      </c>
      <c r="Z11" s="1">
        <v>55</v>
      </c>
      <c r="AA11" s="1">
        <v>130</v>
      </c>
      <c r="AB11" s="26">
        <v>55</v>
      </c>
      <c r="AC11" s="1">
        <v>0</v>
      </c>
      <c r="AD11" s="1">
        <v>55</v>
      </c>
      <c r="AE11" s="1">
        <v>55</v>
      </c>
      <c r="AF11" s="1">
        <v>55</v>
      </c>
      <c r="AG11" s="1">
        <v>70</v>
      </c>
      <c r="AH11" s="47">
        <v>0.44</v>
      </c>
      <c r="AI11" s="1">
        <v>70</v>
      </c>
      <c r="AJ11" s="47">
        <v>0.44</v>
      </c>
      <c r="AK11" s="1">
        <v>0</v>
      </c>
      <c r="AL11" s="47"/>
      <c r="AM11" s="3"/>
    </row>
    <row r="12" spans="1:39" ht="25.5" outlineLevel="3">
      <c r="A12" s="4" t="s">
        <v>231</v>
      </c>
      <c r="B12" s="5" t="s">
        <v>232</v>
      </c>
      <c r="C12" s="4" t="s">
        <v>231</v>
      </c>
      <c r="D12" s="4"/>
      <c r="E12" s="4"/>
      <c r="F12" s="46"/>
      <c r="G12" s="4"/>
      <c r="H12" s="4"/>
      <c r="I12" s="4"/>
      <c r="J12" s="4"/>
      <c r="K12" s="4"/>
      <c r="L12" s="4"/>
      <c r="M12" s="4"/>
      <c r="N12" s="4"/>
      <c r="O12" s="1">
        <v>0</v>
      </c>
      <c r="P12" s="1">
        <v>125</v>
      </c>
      <c r="Q12" s="1">
        <v>0</v>
      </c>
      <c r="R12" s="26">
        <v>125</v>
      </c>
      <c r="S12" s="1">
        <v>125</v>
      </c>
      <c r="T12" s="1">
        <v>125</v>
      </c>
      <c r="U12" s="1">
        <v>0</v>
      </c>
      <c r="V12" s="1">
        <v>0</v>
      </c>
      <c r="W12" s="1">
        <v>0</v>
      </c>
      <c r="X12" s="1">
        <v>0</v>
      </c>
      <c r="Y12" s="1">
        <v>0</v>
      </c>
      <c r="Z12" s="1">
        <v>55</v>
      </c>
      <c r="AA12" s="1"/>
      <c r="AB12" s="26">
        <v>55</v>
      </c>
      <c r="AC12" s="1">
        <v>0</v>
      </c>
      <c r="AD12" s="1">
        <v>55</v>
      </c>
      <c r="AE12" s="1">
        <v>55</v>
      </c>
      <c r="AF12" s="1">
        <v>55</v>
      </c>
      <c r="AG12" s="1">
        <v>70</v>
      </c>
      <c r="AH12" s="47">
        <v>0.44</v>
      </c>
      <c r="AI12" s="1">
        <v>70</v>
      </c>
      <c r="AJ12" s="47">
        <v>0.44</v>
      </c>
      <c r="AK12" s="1">
        <v>0</v>
      </c>
      <c r="AL12" s="47"/>
      <c r="AM12" s="3"/>
    </row>
    <row r="13" spans="1:39" ht="51" outlineLevel="1">
      <c r="A13" s="4" t="s">
        <v>233</v>
      </c>
      <c r="B13" s="5" t="s">
        <v>234</v>
      </c>
      <c r="C13" s="4" t="s">
        <v>233</v>
      </c>
      <c r="D13" s="4"/>
      <c r="E13" s="4"/>
      <c r="F13" s="46"/>
      <c r="G13" s="4"/>
      <c r="H13" s="4"/>
      <c r="I13" s="4"/>
      <c r="J13" s="4"/>
      <c r="K13" s="4"/>
      <c r="L13" s="4"/>
      <c r="M13" s="4"/>
      <c r="N13" s="4"/>
      <c r="O13" s="1">
        <v>0</v>
      </c>
      <c r="P13" s="1">
        <v>292</v>
      </c>
      <c r="Q13" s="1">
        <v>0</v>
      </c>
      <c r="R13" s="26">
        <v>292</v>
      </c>
      <c r="S13" s="1">
        <v>292</v>
      </c>
      <c r="T13" s="1">
        <v>292</v>
      </c>
      <c r="U13" s="1">
        <v>0</v>
      </c>
      <c r="V13" s="1">
        <v>0</v>
      </c>
      <c r="W13" s="1">
        <v>0</v>
      </c>
      <c r="X13" s="1">
        <v>0</v>
      </c>
      <c r="Y13" s="1">
        <v>0</v>
      </c>
      <c r="Z13" s="1">
        <v>2568.64014</v>
      </c>
      <c r="AA13" s="1"/>
      <c r="AB13" s="26">
        <v>2568.64014</v>
      </c>
      <c r="AC13" s="1">
        <v>0</v>
      </c>
      <c r="AD13" s="1">
        <v>2568.64014</v>
      </c>
      <c r="AE13" s="1">
        <v>2568.64014</v>
      </c>
      <c r="AF13" s="1">
        <v>2568.64014</v>
      </c>
      <c r="AG13" s="1">
        <v>-2276.64014</v>
      </c>
      <c r="AH13" s="47">
        <v>8.7967128082191781</v>
      </c>
      <c r="AI13" s="1">
        <v>-2276.64014</v>
      </c>
      <c r="AJ13" s="47">
        <v>8.7967128082191781</v>
      </c>
      <c r="AK13" s="1">
        <v>0</v>
      </c>
      <c r="AL13" s="47"/>
      <c r="AM13" s="3"/>
    </row>
    <row r="14" spans="1:39" ht="51" outlineLevel="2">
      <c r="A14" s="4" t="s">
        <v>235</v>
      </c>
      <c r="B14" s="5" t="s">
        <v>236</v>
      </c>
      <c r="C14" s="4" t="s">
        <v>235</v>
      </c>
      <c r="D14" s="4"/>
      <c r="E14" s="4"/>
      <c r="F14" s="46"/>
      <c r="G14" s="4"/>
      <c r="H14" s="4"/>
      <c r="I14" s="4"/>
      <c r="J14" s="4"/>
      <c r="K14" s="4"/>
      <c r="L14" s="4"/>
      <c r="M14" s="4"/>
      <c r="N14" s="4"/>
      <c r="O14" s="1">
        <v>0</v>
      </c>
      <c r="P14" s="1">
        <v>292</v>
      </c>
      <c r="Q14" s="1">
        <v>0</v>
      </c>
      <c r="R14" s="26">
        <v>292</v>
      </c>
      <c r="S14" s="1">
        <v>292</v>
      </c>
      <c r="T14" s="1">
        <v>292</v>
      </c>
      <c r="U14" s="1">
        <v>0</v>
      </c>
      <c r="V14" s="1">
        <v>0</v>
      </c>
      <c r="W14" s="1">
        <v>0</v>
      </c>
      <c r="X14" s="1">
        <v>0</v>
      </c>
      <c r="Y14" s="1">
        <v>0</v>
      </c>
      <c r="Z14" s="1">
        <v>2568.64014</v>
      </c>
      <c r="AA14" s="1">
        <v>2250</v>
      </c>
      <c r="AB14" s="26">
        <v>2568.64014</v>
      </c>
      <c r="AC14" s="1">
        <v>0</v>
      </c>
      <c r="AD14" s="1">
        <v>2568.64014</v>
      </c>
      <c r="AE14" s="1">
        <v>2568.64014</v>
      </c>
      <c r="AF14" s="1">
        <v>2568.64014</v>
      </c>
      <c r="AG14" s="1">
        <v>-2276.64014</v>
      </c>
      <c r="AH14" s="47">
        <v>8.7967128082191781</v>
      </c>
      <c r="AI14" s="1">
        <v>-2276.64014</v>
      </c>
      <c r="AJ14" s="47">
        <v>8.7967128082191781</v>
      </c>
      <c r="AK14" s="1">
        <v>0</v>
      </c>
      <c r="AL14" s="47"/>
      <c r="AM14" s="3"/>
    </row>
    <row r="15" spans="1:39" ht="51" outlineLevel="3">
      <c r="A15" s="4" t="s">
        <v>237</v>
      </c>
      <c r="B15" s="5" t="s">
        <v>238</v>
      </c>
      <c r="C15" s="4" t="s">
        <v>237</v>
      </c>
      <c r="D15" s="4"/>
      <c r="E15" s="4"/>
      <c r="F15" s="46"/>
      <c r="G15" s="4"/>
      <c r="H15" s="4"/>
      <c r="I15" s="4"/>
      <c r="J15" s="4"/>
      <c r="K15" s="4"/>
      <c r="L15" s="4"/>
      <c r="M15" s="4"/>
      <c r="N15" s="4"/>
      <c r="O15" s="1">
        <v>0</v>
      </c>
      <c r="P15" s="1">
        <v>292</v>
      </c>
      <c r="Q15" s="1">
        <v>0</v>
      </c>
      <c r="R15" s="26">
        <v>292</v>
      </c>
      <c r="S15" s="1">
        <v>292</v>
      </c>
      <c r="T15" s="1">
        <v>292</v>
      </c>
      <c r="U15" s="1">
        <v>0</v>
      </c>
      <c r="V15" s="1">
        <v>0</v>
      </c>
      <c r="W15" s="1">
        <v>0</v>
      </c>
      <c r="X15" s="1">
        <v>0</v>
      </c>
      <c r="Y15" s="1">
        <v>0</v>
      </c>
      <c r="Z15" s="1">
        <v>2568.64014</v>
      </c>
      <c r="AA15" s="1"/>
      <c r="AB15" s="26">
        <v>2568.64014</v>
      </c>
      <c r="AC15" s="1">
        <v>0</v>
      </c>
      <c r="AD15" s="1">
        <v>2568.64014</v>
      </c>
      <c r="AE15" s="1">
        <v>2568.64014</v>
      </c>
      <c r="AF15" s="1">
        <v>2568.64014</v>
      </c>
      <c r="AG15" s="1">
        <v>-2276.64014</v>
      </c>
      <c r="AH15" s="47">
        <v>8.7967128082191781</v>
      </c>
      <c r="AI15" s="1">
        <v>-2276.64014</v>
      </c>
      <c r="AJ15" s="47">
        <v>8.7967128082191781</v>
      </c>
      <c r="AK15" s="1">
        <v>0</v>
      </c>
      <c r="AL15" s="47"/>
      <c r="AM15" s="3"/>
    </row>
    <row r="16" spans="1:39" ht="76.5" outlineLevel="3">
      <c r="A16" s="92" t="s">
        <v>400</v>
      </c>
      <c r="B16" s="5" t="s">
        <v>399</v>
      </c>
      <c r="C16" s="4"/>
      <c r="D16" s="4"/>
      <c r="E16" s="4"/>
      <c r="F16" s="46"/>
      <c r="G16" s="4"/>
      <c r="H16" s="4"/>
      <c r="I16" s="4"/>
      <c r="J16" s="4"/>
      <c r="K16" s="4"/>
      <c r="L16" s="4"/>
      <c r="M16" s="4"/>
      <c r="N16" s="4"/>
      <c r="O16" s="1"/>
      <c r="P16" s="1"/>
      <c r="Q16" s="1"/>
      <c r="R16" s="26"/>
      <c r="S16" s="1"/>
      <c r="T16" s="1"/>
      <c r="U16" s="1"/>
      <c r="V16" s="1"/>
      <c r="W16" s="1"/>
      <c r="X16" s="1"/>
      <c r="Y16" s="1"/>
      <c r="Z16" s="1"/>
      <c r="AA16" s="1">
        <v>45</v>
      </c>
      <c r="AB16" s="26"/>
      <c r="AC16" s="1"/>
      <c r="AD16" s="1"/>
      <c r="AE16" s="1"/>
      <c r="AF16" s="1"/>
      <c r="AG16" s="1"/>
      <c r="AH16" s="47"/>
      <c r="AI16" s="1"/>
      <c r="AJ16" s="47"/>
      <c r="AK16" s="1"/>
      <c r="AL16" s="47"/>
      <c r="AM16" s="3"/>
    </row>
    <row r="17" spans="1:39" ht="25.5" outlineLevel="1">
      <c r="A17" s="4" t="s">
        <v>239</v>
      </c>
      <c r="B17" s="5" t="s">
        <v>240</v>
      </c>
      <c r="C17" s="4" t="s">
        <v>239</v>
      </c>
      <c r="D17" s="4"/>
      <c r="E17" s="4"/>
      <c r="F17" s="46"/>
      <c r="G17" s="4"/>
      <c r="H17" s="4"/>
      <c r="I17" s="4"/>
      <c r="J17" s="4"/>
      <c r="K17" s="4"/>
      <c r="L17" s="4"/>
      <c r="M17" s="4"/>
      <c r="N17" s="4"/>
      <c r="O17" s="1">
        <v>0</v>
      </c>
      <c r="P17" s="1">
        <v>100</v>
      </c>
      <c r="Q17" s="1">
        <v>0</v>
      </c>
      <c r="R17" s="26">
        <v>100</v>
      </c>
      <c r="S17" s="1">
        <v>100</v>
      </c>
      <c r="T17" s="1">
        <v>100</v>
      </c>
      <c r="U17" s="1">
        <v>0</v>
      </c>
      <c r="V17" s="1">
        <v>0</v>
      </c>
      <c r="W17" s="1">
        <v>0</v>
      </c>
      <c r="X17" s="1">
        <v>0</v>
      </c>
      <c r="Y17" s="1">
        <v>0</v>
      </c>
      <c r="Z17" s="1">
        <v>67.675569999999993</v>
      </c>
      <c r="AA17" s="1">
        <v>70</v>
      </c>
      <c r="AB17" s="26">
        <v>67.675569999999993</v>
      </c>
      <c r="AC17" s="1">
        <v>0</v>
      </c>
      <c r="AD17" s="1">
        <v>67.675569999999993</v>
      </c>
      <c r="AE17" s="1">
        <v>67.675569999999993</v>
      </c>
      <c r="AF17" s="1">
        <v>67.675569999999993</v>
      </c>
      <c r="AG17" s="1">
        <v>32.32443</v>
      </c>
      <c r="AH17" s="47">
        <v>0.67675569999999996</v>
      </c>
      <c r="AI17" s="1">
        <v>32.32443</v>
      </c>
      <c r="AJ17" s="47">
        <v>0.67675569999999996</v>
      </c>
      <c r="AK17" s="1">
        <v>0</v>
      </c>
      <c r="AL17" s="47"/>
      <c r="AM17" s="3"/>
    </row>
    <row r="18" spans="1:39" ht="38.25" outlineLevel="2">
      <c r="A18" s="4" t="s">
        <v>241</v>
      </c>
      <c r="B18" s="5" t="s">
        <v>242</v>
      </c>
      <c r="C18" s="4" t="s">
        <v>241</v>
      </c>
      <c r="D18" s="4"/>
      <c r="E18" s="4"/>
      <c r="F18" s="46"/>
      <c r="G18" s="4"/>
      <c r="H18" s="4"/>
      <c r="I18" s="4"/>
      <c r="J18" s="4"/>
      <c r="K18" s="4"/>
      <c r="L18" s="4"/>
      <c r="M18" s="4"/>
      <c r="N18" s="4"/>
      <c r="O18" s="1">
        <v>0</v>
      </c>
      <c r="P18" s="1">
        <v>100</v>
      </c>
      <c r="Q18" s="1">
        <v>0</v>
      </c>
      <c r="R18" s="26">
        <v>100</v>
      </c>
      <c r="S18" s="1">
        <v>100</v>
      </c>
      <c r="T18" s="1">
        <v>100</v>
      </c>
      <c r="U18" s="1">
        <v>0</v>
      </c>
      <c r="V18" s="1">
        <v>0</v>
      </c>
      <c r="W18" s="1">
        <v>0</v>
      </c>
      <c r="X18" s="1">
        <v>0</v>
      </c>
      <c r="Y18" s="1">
        <v>0</v>
      </c>
      <c r="Z18" s="1">
        <v>22.25</v>
      </c>
      <c r="AA18" s="1"/>
      <c r="AB18" s="26">
        <v>22.25</v>
      </c>
      <c r="AC18" s="1">
        <v>0</v>
      </c>
      <c r="AD18" s="1">
        <v>22.25</v>
      </c>
      <c r="AE18" s="1">
        <v>22.25</v>
      </c>
      <c r="AF18" s="1">
        <v>22.25</v>
      </c>
      <c r="AG18" s="1">
        <v>77.75</v>
      </c>
      <c r="AH18" s="47">
        <v>0.2225</v>
      </c>
      <c r="AI18" s="1">
        <v>77.75</v>
      </c>
      <c r="AJ18" s="47">
        <v>0.2225</v>
      </c>
      <c r="AK18" s="1">
        <v>0</v>
      </c>
      <c r="AL18" s="47"/>
      <c r="AM18" s="3"/>
    </row>
    <row r="19" spans="1:39" ht="38.25" outlineLevel="3">
      <c r="A19" s="4" t="s">
        <v>243</v>
      </c>
      <c r="B19" s="5" t="s">
        <v>244</v>
      </c>
      <c r="C19" s="4" t="s">
        <v>243</v>
      </c>
      <c r="D19" s="4"/>
      <c r="E19" s="4"/>
      <c r="F19" s="46"/>
      <c r="G19" s="4"/>
      <c r="H19" s="4"/>
      <c r="I19" s="4"/>
      <c r="J19" s="4"/>
      <c r="K19" s="4"/>
      <c r="L19" s="4"/>
      <c r="M19" s="4"/>
      <c r="N19" s="4"/>
      <c r="O19" s="1">
        <v>0</v>
      </c>
      <c r="P19" s="1">
        <v>100</v>
      </c>
      <c r="Q19" s="1">
        <v>0</v>
      </c>
      <c r="R19" s="26">
        <v>100</v>
      </c>
      <c r="S19" s="1">
        <v>100</v>
      </c>
      <c r="T19" s="1">
        <v>100</v>
      </c>
      <c r="U19" s="1">
        <v>0</v>
      </c>
      <c r="V19" s="1">
        <v>0</v>
      </c>
      <c r="W19" s="1">
        <v>0</v>
      </c>
      <c r="X19" s="1">
        <v>0</v>
      </c>
      <c r="Y19" s="1">
        <v>0</v>
      </c>
      <c r="Z19" s="1">
        <v>22.25</v>
      </c>
      <c r="AA19" s="1"/>
      <c r="AB19" s="26">
        <v>22.25</v>
      </c>
      <c r="AC19" s="1">
        <v>0</v>
      </c>
      <c r="AD19" s="1">
        <v>22.25</v>
      </c>
      <c r="AE19" s="1">
        <v>22.25</v>
      </c>
      <c r="AF19" s="1">
        <v>22.25</v>
      </c>
      <c r="AG19" s="1">
        <v>77.75</v>
      </c>
      <c r="AH19" s="47">
        <v>0.2225</v>
      </c>
      <c r="AI19" s="1">
        <v>77.75</v>
      </c>
      <c r="AJ19" s="47">
        <v>0.2225</v>
      </c>
      <c r="AK19" s="1">
        <v>0</v>
      </c>
      <c r="AL19" s="47"/>
      <c r="AM19" s="3"/>
    </row>
    <row r="20" spans="1:39" ht="25.5" outlineLevel="2">
      <c r="A20" s="4" t="s">
        <v>245</v>
      </c>
      <c r="B20" s="5" t="s">
        <v>246</v>
      </c>
      <c r="C20" s="4" t="s">
        <v>245</v>
      </c>
      <c r="D20" s="4"/>
      <c r="E20" s="4"/>
      <c r="F20" s="46"/>
      <c r="G20" s="4"/>
      <c r="H20" s="4"/>
      <c r="I20" s="4"/>
      <c r="J20" s="4"/>
      <c r="K20" s="4"/>
      <c r="L20" s="4"/>
      <c r="M20" s="4"/>
      <c r="N20" s="4"/>
      <c r="O20" s="1">
        <v>0</v>
      </c>
      <c r="P20" s="1">
        <v>0</v>
      </c>
      <c r="Q20" s="1">
        <v>0</v>
      </c>
      <c r="R20" s="26">
        <v>0</v>
      </c>
      <c r="S20" s="1">
        <v>0</v>
      </c>
      <c r="T20" s="1">
        <v>0</v>
      </c>
      <c r="U20" s="1">
        <v>0</v>
      </c>
      <c r="V20" s="1">
        <v>0</v>
      </c>
      <c r="W20" s="1">
        <v>0</v>
      </c>
      <c r="X20" s="1">
        <v>0</v>
      </c>
      <c r="Y20" s="1">
        <v>0</v>
      </c>
      <c r="Z20" s="1">
        <v>45.42557</v>
      </c>
      <c r="AA20" s="1"/>
      <c r="AB20" s="26">
        <v>45.42557</v>
      </c>
      <c r="AC20" s="1">
        <v>0</v>
      </c>
      <c r="AD20" s="1">
        <v>45.42557</v>
      </c>
      <c r="AE20" s="1">
        <v>45.42557</v>
      </c>
      <c r="AF20" s="1">
        <v>45.42557</v>
      </c>
      <c r="AG20" s="1">
        <v>-45.42557</v>
      </c>
      <c r="AH20" s="47"/>
      <c r="AI20" s="1">
        <v>-45.42557</v>
      </c>
      <c r="AJ20" s="47"/>
      <c r="AK20" s="1">
        <v>0</v>
      </c>
      <c r="AL20" s="47"/>
      <c r="AM20" s="3"/>
    </row>
    <row r="21" spans="1:39" ht="25.5" outlineLevel="3">
      <c r="A21" s="4" t="s">
        <v>247</v>
      </c>
      <c r="B21" s="5" t="s">
        <v>248</v>
      </c>
      <c r="C21" s="4" t="s">
        <v>247</v>
      </c>
      <c r="D21" s="4"/>
      <c r="E21" s="4"/>
      <c r="F21" s="46"/>
      <c r="G21" s="4"/>
      <c r="H21" s="4"/>
      <c r="I21" s="4"/>
      <c r="J21" s="4"/>
      <c r="K21" s="4"/>
      <c r="L21" s="4"/>
      <c r="M21" s="4"/>
      <c r="N21" s="4"/>
      <c r="O21" s="1">
        <v>0</v>
      </c>
      <c r="P21" s="1">
        <v>0</v>
      </c>
      <c r="Q21" s="1">
        <v>0</v>
      </c>
      <c r="R21" s="26">
        <v>0</v>
      </c>
      <c r="S21" s="1">
        <v>0</v>
      </c>
      <c r="T21" s="1">
        <v>0</v>
      </c>
      <c r="U21" s="1">
        <v>0</v>
      </c>
      <c r="V21" s="1">
        <v>0</v>
      </c>
      <c r="W21" s="1">
        <v>0</v>
      </c>
      <c r="X21" s="1">
        <v>0</v>
      </c>
      <c r="Y21" s="1">
        <v>0</v>
      </c>
      <c r="Z21" s="1">
        <v>45.42557</v>
      </c>
      <c r="AA21" s="1"/>
      <c r="AB21" s="26">
        <v>45.42557</v>
      </c>
      <c r="AC21" s="1">
        <v>0</v>
      </c>
      <c r="AD21" s="1">
        <v>45.42557</v>
      </c>
      <c r="AE21" s="1">
        <v>45.42557</v>
      </c>
      <c r="AF21" s="1">
        <v>45.42557</v>
      </c>
      <c r="AG21" s="1">
        <v>-45.42557</v>
      </c>
      <c r="AH21" s="47"/>
      <c r="AI21" s="1">
        <v>-45.42557</v>
      </c>
      <c r="AJ21" s="47"/>
      <c r="AK21" s="1">
        <v>0</v>
      </c>
      <c r="AL21" s="47"/>
      <c r="AM21" s="3"/>
    </row>
    <row r="22" spans="1:39" ht="25.5" outlineLevel="1">
      <c r="A22" s="4" t="s">
        <v>249</v>
      </c>
      <c r="B22" s="5" t="s">
        <v>250</v>
      </c>
      <c r="C22" s="4" t="s">
        <v>249</v>
      </c>
      <c r="D22" s="4"/>
      <c r="E22" s="4"/>
      <c r="F22" s="46"/>
      <c r="G22" s="4"/>
      <c r="H22" s="4"/>
      <c r="I22" s="4"/>
      <c r="J22" s="4"/>
      <c r="K22" s="4"/>
      <c r="L22" s="4"/>
      <c r="M22" s="4"/>
      <c r="N22" s="4"/>
      <c r="O22" s="1">
        <v>0</v>
      </c>
      <c r="P22" s="1">
        <v>270</v>
      </c>
      <c r="Q22" s="1">
        <v>-100</v>
      </c>
      <c r="R22" s="26">
        <v>170</v>
      </c>
      <c r="S22" s="1">
        <v>170</v>
      </c>
      <c r="T22" s="1">
        <v>170</v>
      </c>
      <c r="U22" s="1">
        <v>0</v>
      </c>
      <c r="V22" s="1">
        <v>0</v>
      </c>
      <c r="W22" s="1">
        <v>0</v>
      </c>
      <c r="X22" s="1">
        <v>0</v>
      </c>
      <c r="Y22" s="1">
        <v>0</v>
      </c>
      <c r="Z22" s="1">
        <v>59.726120000000002</v>
      </c>
      <c r="AA22" s="1">
        <v>240</v>
      </c>
      <c r="AB22" s="26">
        <v>59.726120000000002</v>
      </c>
      <c r="AC22" s="1">
        <v>0</v>
      </c>
      <c r="AD22" s="1">
        <v>59.726120000000002</v>
      </c>
      <c r="AE22" s="1">
        <v>59.726120000000002</v>
      </c>
      <c r="AF22" s="1">
        <v>59.726120000000002</v>
      </c>
      <c r="AG22" s="1">
        <v>110.27388000000001</v>
      </c>
      <c r="AH22" s="47">
        <v>0.35133011764705885</v>
      </c>
      <c r="AI22" s="1">
        <v>110.27388000000001</v>
      </c>
      <c r="AJ22" s="47">
        <v>0.35133011764705885</v>
      </c>
      <c r="AK22" s="1">
        <v>0</v>
      </c>
      <c r="AL22" s="47"/>
      <c r="AM22" s="3"/>
    </row>
    <row r="23" spans="1:39" ht="51" outlineLevel="2">
      <c r="A23" s="4" t="s">
        <v>251</v>
      </c>
      <c r="B23" s="5" t="s">
        <v>252</v>
      </c>
      <c r="C23" s="4" t="s">
        <v>251</v>
      </c>
      <c r="D23" s="4"/>
      <c r="E23" s="4"/>
      <c r="F23" s="46"/>
      <c r="G23" s="4"/>
      <c r="H23" s="4"/>
      <c r="I23" s="4"/>
      <c r="J23" s="4"/>
      <c r="K23" s="4"/>
      <c r="L23" s="4"/>
      <c r="M23" s="4"/>
      <c r="N23" s="4"/>
      <c r="O23" s="1">
        <v>0</v>
      </c>
      <c r="P23" s="1">
        <v>150</v>
      </c>
      <c r="Q23" s="1">
        <v>0</v>
      </c>
      <c r="R23" s="26">
        <v>150</v>
      </c>
      <c r="S23" s="1">
        <v>150</v>
      </c>
      <c r="T23" s="1">
        <v>150</v>
      </c>
      <c r="U23" s="1">
        <v>0</v>
      </c>
      <c r="V23" s="1">
        <v>0</v>
      </c>
      <c r="W23" s="1">
        <v>0</v>
      </c>
      <c r="X23" s="1">
        <v>0</v>
      </c>
      <c r="Y23" s="1">
        <v>0</v>
      </c>
      <c r="Z23" s="1">
        <v>58</v>
      </c>
      <c r="AA23" s="1"/>
      <c r="AB23" s="26">
        <v>58</v>
      </c>
      <c r="AC23" s="1">
        <v>0</v>
      </c>
      <c r="AD23" s="1">
        <v>58</v>
      </c>
      <c r="AE23" s="1">
        <v>58</v>
      </c>
      <c r="AF23" s="1">
        <v>58</v>
      </c>
      <c r="AG23" s="1">
        <v>92</v>
      </c>
      <c r="AH23" s="47">
        <v>0.38666666666666666</v>
      </c>
      <c r="AI23" s="1">
        <v>92</v>
      </c>
      <c r="AJ23" s="47">
        <v>0.38666666666666666</v>
      </c>
      <c r="AK23" s="1">
        <v>0</v>
      </c>
      <c r="AL23" s="47"/>
      <c r="AM23" s="3"/>
    </row>
    <row r="24" spans="1:39" ht="51" outlineLevel="3">
      <c r="A24" s="4" t="s">
        <v>253</v>
      </c>
      <c r="B24" s="5" t="s">
        <v>254</v>
      </c>
      <c r="C24" s="4" t="s">
        <v>253</v>
      </c>
      <c r="D24" s="4"/>
      <c r="E24" s="4"/>
      <c r="F24" s="46"/>
      <c r="G24" s="4"/>
      <c r="H24" s="4"/>
      <c r="I24" s="4"/>
      <c r="J24" s="4"/>
      <c r="K24" s="4"/>
      <c r="L24" s="4"/>
      <c r="M24" s="4"/>
      <c r="N24" s="4"/>
      <c r="O24" s="1">
        <v>0</v>
      </c>
      <c r="P24" s="1">
        <v>150</v>
      </c>
      <c r="Q24" s="1">
        <v>0</v>
      </c>
      <c r="R24" s="26">
        <v>150</v>
      </c>
      <c r="S24" s="1">
        <v>150</v>
      </c>
      <c r="T24" s="1">
        <v>150</v>
      </c>
      <c r="U24" s="1">
        <v>0</v>
      </c>
      <c r="V24" s="1">
        <v>0</v>
      </c>
      <c r="W24" s="1">
        <v>0</v>
      </c>
      <c r="X24" s="1">
        <v>0</v>
      </c>
      <c r="Y24" s="1">
        <v>0</v>
      </c>
      <c r="Z24" s="1">
        <v>58</v>
      </c>
      <c r="AA24" s="1"/>
      <c r="AB24" s="26">
        <v>58</v>
      </c>
      <c r="AC24" s="1">
        <v>0</v>
      </c>
      <c r="AD24" s="1">
        <v>58</v>
      </c>
      <c r="AE24" s="1">
        <v>58</v>
      </c>
      <c r="AF24" s="1">
        <v>58</v>
      </c>
      <c r="AG24" s="1">
        <v>92</v>
      </c>
      <c r="AH24" s="47">
        <v>0.38666666666666666</v>
      </c>
      <c r="AI24" s="1">
        <v>92</v>
      </c>
      <c r="AJ24" s="47">
        <v>0.38666666666666666</v>
      </c>
      <c r="AK24" s="1">
        <v>0</v>
      </c>
      <c r="AL24" s="47"/>
      <c r="AM24" s="3"/>
    </row>
    <row r="25" spans="1:39" ht="76.5" outlineLevel="2">
      <c r="A25" s="4" t="s">
        <v>255</v>
      </c>
      <c r="B25" s="5" t="s">
        <v>256</v>
      </c>
      <c r="C25" s="4" t="s">
        <v>255</v>
      </c>
      <c r="D25" s="4"/>
      <c r="E25" s="4"/>
      <c r="F25" s="46"/>
      <c r="G25" s="4"/>
      <c r="H25" s="4"/>
      <c r="I25" s="4"/>
      <c r="J25" s="4"/>
      <c r="K25" s="4"/>
      <c r="L25" s="4"/>
      <c r="M25" s="4"/>
      <c r="N25" s="4"/>
      <c r="O25" s="1">
        <v>0</v>
      </c>
      <c r="P25" s="1">
        <v>20</v>
      </c>
      <c r="Q25" s="1">
        <v>0</v>
      </c>
      <c r="R25" s="26">
        <v>20</v>
      </c>
      <c r="S25" s="1">
        <v>20</v>
      </c>
      <c r="T25" s="1">
        <v>20</v>
      </c>
      <c r="U25" s="1">
        <v>0</v>
      </c>
      <c r="V25" s="1">
        <v>0</v>
      </c>
      <c r="W25" s="1">
        <v>0</v>
      </c>
      <c r="X25" s="1">
        <v>0</v>
      </c>
      <c r="Y25" s="1">
        <v>0</v>
      </c>
      <c r="Z25" s="1">
        <v>1.7261200000000001</v>
      </c>
      <c r="AA25" s="1"/>
      <c r="AB25" s="26">
        <v>1.7261200000000001</v>
      </c>
      <c r="AC25" s="1">
        <v>0</v>
      </c>
      <c r="AD25" s="1">
        <v>1.7261200000000001</v>
      </c>
      <c r="AE25" s="1">
        <v>1.7261200000000001</v>
      </c>
      <c r="AF25" s="1">
        <v>1.7261200000000001</v>
      </c>
      <c r="AG25" s="1">
        <v>18.273879999999998</v>
      </c>
      <c r="AH25" s="47">
        <v>8.6305999999999994E-2</v>
      </c>
      <c r="AI25" s="1">
        <v>18.273879999999998</v>
      </c>
      <c r="AJ25" s="47">
        <v>8.6305999999999994E-2</v>
      </c>
      <c r="AK25" s="1">
        <v>0</v>
      </c>
      <c r="AL25" s="47"/>
      <c r="AM25" s="3"/>
    </row>
    <row r="26" spans="1:39" ht="76.5" outlineLevel="3">
      <c r="A26" s="4" t="s">
        <v>257</v>
      </c>
      <c r="B26" s="5" t="s">
        <v>258</v>
      </c>
      <c r="C26" s="4" t="s">
        <v>257</v>
      </c>
      <c r="D26" s="4"/>
      <c r="E26" s="4"/>
      <c r="F26" s="46"/>
      <c r="G26" s="4"/>
      <c r="H26" s="4"/>
      <c r="I26" s="4"/>
      <c r="J26" s="4"/>
      <c r="K26" s="4"/>
      <c r="L26" s="4"/>
      <c r="M26" s="4"/>
      <c r="N26" s="4"/>
      <c r="O26" s="1">
        <v>0</v>
      </c>
      <c r="P26" s="1">
        <v>20</v>
      </c>
      <c r="Q26" s="1">
        <v>0</v>
      </c>
      <c r="R26" s="26">
        <v>20</v>
      </c>
      <c r="S26" s="1">
        <v>20</v>
      </c>
      <c r="T26" s="1">
        <v>20</v>
      </c>
      <c r="U26" s="1">
        <v>0</v>
      </c>
      <c r="V26" s="1">
        <v>0</v>
      </c>
      <c r="W26" s="1">
        <v>0</v>
      </c>
      <c r="X26" s="1">
        <v>0</v>
      </c>
      <c r="Y26" s="1">
        <v>0</v>
      </c>
      <c r="Z26" s="1">
        <v>1.7261200000000001</v>
      </c>
      <c r="AA26" s="1"/>
      <c r="AB26" s="26">
        <v>1.7261200000000001</v>
      </c>
      <c r="AC26" s="1">
        <v>0</v>
      </c>
      <c r="AD26" s="1">
        <v>1.7261200000000001</v>
      </c>
      <c r="AE26" s="1">
        <v>1.7261200000000001</v>
      </c>
      <c r="AF26" s="1">
        <v>1.7261200000000001</v>
      </c>
      <c r="AG26" s="1">
        <v>18.273879999999998</v>
      </c>
      <c r="AH26" s="47">
        <v>8.6305999999999994E-2</v>
      </c>
      <c r="AI26" s="1">
        <v>18.273879999999998</v>
      </c>
      <c r="AJ26" s="47">
        <v>8.6305999999999994E-2</v>
      </c>
      <c r="AK26" s="1">
        <v>0</v>
      </c>
      <c r="AL26" s="47"/>
      <c r="AM26" s="3"/>
    </row>
    <row r="27" spans="1:39" ht="25.5" outlineLevel="1">
      <c r="A27" s="4" t="s">
        <v>259</v>
      </c>
      <c r="B27" s="5" t="s">
        <v>260</v>
      </c>
      <c r="C27" s="4" t="s">
        <v>259</v>
      </c>
      <c r="D27" s="4"/>
      <c r="E27" s="4"/>
      <c r="F27" s="46"/>
      <c r="G27" s="4"/>
      <c r="H27" s="4"/>
      <c r="I27" s="4"/>
      <c r="J27" s="4"/>
      <c r="K27" s="4"/>
      <c r="L27" s="4"/>
      <c r="M27" s="4"/>
      <c r="N27" s="4"/>
      <c r="O27" s="1">
        <v>0</v>
      </c>
      <c r="P27" s="1">
        <v>100</v>
      </c>
      <c r="Q27" s="1">
        <v>0</v>
      </c>
      <c r="R27" s="26">
        <v>100</v>
      </c>
      <c r="S27" s="1">
        <v>100</v>
      </c>
      <c r="T27" s="1">
        <v>100</v>
      </c>
      <c r="U27" s="1">
        <v>0</v>
      </c>
      <c r="V27" s="1">
        <v>0</v>
      </c>
      <c r="W27" s="1">
        <v>0</v>
      </c>
      <c r="X27" s="1">
        <v>0</v>
      </c>
      <c r="Y27" s="1">
        <v>0</v>
      </c>
      <c r="Z27" s="1">
        <v>-0.14396</v>
      </c>
      <c r="AA27" s="1"/>
      <c r="AB27" s="26">
        <v>-0.14396</v>
      </c>
      <c r="AC27" s="1">
        <v>0</v>
      </c>
      <c r="AD27" s="1">
        <v>-0.14396</v>
      </c>
      <c r="AE27" s="1">
        <v>-0.14396</v>
      </c>
      <c r="AF27" s="1">
        <v>-0.14396</v>
      </c>
      <c r="AG27" s="1">
        <v>100.14396000000001</v>
      </c>
      <c r="AH27" s="47">
        <v>-1.4396000000000001E-3</v>
      </c>
      <c r="AI27" s="1">
        <v>100.14396000000001</v>
      </c>
      <c r="AJ27" s="47">
        <v>-1.4396000000000001E-3</v>
      </c>
      <c r="AK27" s="1">
        <v>0</v>
      </c>
      <c r="AL27" s="47"/>
      <c r="AM27" s="3"/>
    </row>
    <row r="28" spans="1:39" ht="76.5" outlineLevel="2">
      <c r="A28" s="4" t="s">
        <v>261</v>
      </c>
      <c r="B28" s="5" t="s">
        <v>262</v>
      </c>
      <c r="C28" s="4" t="s">
        <v>261</v>
      </c>
      <c r="D28" s="4"/>
      <c r="E28" s="4"/>
      <c r="F28" s="46"/>
      <c r="G28" s="4"/>
      <c r="H28" s="4"/>
      <c r="I28" s="4"/>
      <c r="J28" s="4"/>
      <c r="K28" s="4"/>
      <c r="L28" s="4"/>
      <c r="M28" s="4"/>
      <c r="N28" s="4"/>
      <c r="O28" s="1">
        <v>0</v>
      </c>
      <c r="P28" s="1">
        <v>100</v>
      </c>
      <c r="Q28" s="1">
        <v>0</v>
      </c>
      <c r="R28" s="26">
        <v>100</v>
      </c>
      <c r="S28" s="1">
        <v>100</v>
      </c>
      <c r="T28" s="1">
        <v>100</v>
      </c>
      <c r="U28" s="1">
        <v>0</v>
      </c>
      <c r="V28" s="1">
        <v>0</v>
      </c>
      <c r="W28" s="1">
        <v>0</v>
      </c>
      <c r="X28" s="1">
        <v>0</v>
      </c>
      <c r="Y28" s="1">
        <v>0</v>
      </c>
      <c r="Z28" s="1">
        <v>-0.14396</v>
      </c>
      <c r="AA28" s="1"/>
      <c r="AB28" s="26">
        <v>-0.14396</v>
      </c>
      <c r="AC28" s="1">
        <v>0</v>
      </c>
      <c r="AD28" s="1">
        <v>-0.14396</v>
      </c>
      <c r="AE28" s="1">
        <v>-0.14396</v>
      </c>
      <c r="AF28" s="1">
        <v>-0.14396</v>
      </c>
      <c r="AG28" s="1">
        <v>100.14396000000001</v>
      </c>
      <c r="AH28" s="47">
        <v>-1.4396000000000001E-3</v>
      </c>
      <c r="AI28" s="1">
        <v>100.14396000000001</v>
      </c>
      <c r="AJ28" s="47">
        <v>-1.4396000000000001E-3</v>
      </c>
      <c r="AK28" s="1">
        <v>0</v>
      </c>
      <c r="AL28" s="47"/>
      <c r="AM28" s="3"/>
    </row>
    <row r="29" spans="1:39" ht="140.25" outlineLevel="3">
      <c r="A29" s="4" t="s">
        <v>263</v>
      </c>
      <c r="B29" s="5" t="s">
        <v>264</v>
      </c>
      <c r="C29" s="4" t="s">
        <v>263</v>
      </c>
      <c r="D29" s="4"/>
      <c r="E29" s="4"/>
      <c r="F29" s="46"/>
      <c r="G29" s="4"/>
      <c r="H29" s="4"/>
      <c r="I29" s="4"/>
      <c r="J29" s="4"/>
      <c r="K29" s="4"/>
      <c r="L29" s="4"/>
      <c r="M29" s="4"/>
      <c r="N29" s="4"/>
      <c r="O29" s="1">
        <v>0</v>
      </c>
      <c r="P29" s="1">
        <v>100</v>
      </c>
      <c r="Q29" s="1">
        <v>0</v>
      </c>
      <c r="R29" s="26">
        <v>100</v>
      </c>
      <c r="S29" s="1">
        <v>100</v>
      </c>
      <c r="T29" s="1">
        <v>100</v>
      </c>
      <c r="U29" s="1">
        <v>0</v>
      </c>
      <c r="V29" s="1">
        <v>0</v>
      </c>
      <c r="W29" s="1">
        <v>0</v>
      </c>
      <c r="X29" s="1">
        <v>0</v>
      </c>
      <c r="Y29" s="1">
        <v>0</v>
      </c>
      <c r="Z29" s="1">
        <v>-0.14396</v>
      </c>
      <c r="AA29" s="1"/>
      <c r="AB29" s="26">
        <v>-0.14396</v>
      </c>
      <c r="AC29" s="1">
        <v>0</v>
      </c>
      <c r="AD29" s="1">
        <v>-0.14396</v>
      </c>
      <c r="AE29" s="1">
        <v>-0.14396</v>
      </c>
      <c r="AF29" s="1">
        <v>-0.14396</v>
      </c>
      <c r="AG29" s="1">
        <v>100.14396000000001</v>
      </c>
      <c r="AH29" s="47">
        <v>-1.4396000000000001E-3</v>
      </c>
      <c r="AI29" s="1">
        <v>100.14396000000001</v>
      </c>
      <c r="AJ29" s="47">
        <v>-1.4396000000000001E-3</v>
      </c>
      <c r="AK29" s="1">
        <v>0</v>
      </c>
      <c r="AL29" s="47"/>
      <c r="AM29" s="3"/>
    </row>
    <row r="30" spans="1:39" outlineLevel="1">
      <c r="A30" s="4" t="s">
        <v>265</v>
      </c>
      <c r="B30" s="5" t="s">
        <v>266</v>
      </c>
      <c r="C30" s="4" t="s">
        <v>265</v>
      </c>
      <c r="D30" s="4"/>
      <c r="E30" s="4"/>
      <c r="F30" s="46"/>
      <c r="G30" s="4"/>
      <c r="H30" s="4"/>
      <c r="I30" s="4"/>
      <c r="J30" s="4"/>
      <c r="K30" s="4"/>
      <c r="L30" s="4"/>
      <c r="M30" s="4"/>
      <c r="N30" s="4"/>
      <c r="O30" s="1">
        <v>0</v>
      </c>
      <c r="P30" s="1">
        <v>0</v>
      </c>
      <c r="Q30" s="1">
        <v>0</v>
      </c>
      <c r="R30" s="26">
        <v>0</v>
      </c>
      <c r="S30" s="1">
        <v>0</v>
      </c>
      <c r="T30" s="1">
        <v>0</v>
      </c>
      <c r="U30" s="1">
        <v>0</v>
      </c>
      <c r="V30" s="1">
        <v>0</v>
      </c>
      <c r="W30" s="1">
        <v>0</v>
      </c>
      <c r="X30" s="1">
        <v>0</v>
      </c>
      <c r="Y30" s="1">
        <v>1.41445</v>
      </c>
      <c r="Z30" s="1">
        <v>1.41445</v>
      </c>
      <c r="AA30" s="1"/>
      <c r="AB30" s="26">
        <v>0</v>
      </c>
      <c r="AC30" s="1">
        <v>1.41445</v>
      </c>
      <c r="AD30" s="1">
        <v>1.41445</v>
      </c>
      <c r="AE30" s="1">
        <v>0</v>
      </c>
      <c r="AF30" s="1">
        <v>0</v>
      </c>
      <c r="AG30" s="1">
        <v>0</v>
      </c>
      <c r="AH30" s="47"/>
      <c r="AI30" s="1">
        <v>0</v>
      </c>
      <c r="AJ30" s="47"/>
      <c r="AK30" s="1">
        <v>0</v>
      </c>
      <c r="AL30" s="47"/>
      <c r="AM30" s="3"/>
    </row>
    <row r="31" spans="1:39" ht="25.5" outlineLevel="2">
      <c r="A31" s="4" t="s">
        <v>267</v>
      </c>
      <c r="B31" s="5" t="s">
        <v>268</v>
      </c>
      <c r="C31" s="4" t="s">
        <v>267</v>
      </c>
      <c r="D31" s="4"/>
      <c r="E31" s="4"/>
      <c r="F31" s="46"/>
      <c r="G31" s="4"/>
      <c r="H31" s="4"/>
      <c r="I31" s="4"/>
      <c r="J31" s="4"/>
      <c r="K31" s="4"/>
      <c r="L31" s="4"/>
      <c r="M31" s="4"/>
      <c r="N31" s="4"/>
      <c r="O31" s="1">
        <v>0</v>
      </c>
      <c r="P31" s="1">
        <v>0</v>
      </c>
      <c r="Q31" s="1">
        <v>0</v>
      </c>
      <c r="R31" s="26">
        <v>0</v>
      </c>
      <c r="S31" s="1">
        <v>0</v>
      </c>
      <c r="T31" s="1">
        <v>0</v>
      </c>
      <c r="U31" s="1">
        <v>0</v>
      </c>
      <c r="V31" s="1">
        <v>0</v>
      </c>
      <c r="W31" s="1">
        <v>0</v>
      </c>
      <c r="X31" s="1">
        <v>0</v>
      </c>
      <c r="Y31" s="1">
        <v>1.41445</v>
      </c>
      <c r="Z31" s="1">
        <v>1.41445</v>
      </c>
      <c r="AA31" s="1"/>
      <c r="AB31" s="26">
        <v>0</v>
      </c>
      <c r="AC31" s="1">
        <v>1.41445</v>
      </c>
      <c r="AD31" s="1">
        <v>1.41445</v>
      </c>
      <c r="AE31" s="1">
        <v>0</v>
      </c>
      <c r="AF31" s="1">
        <v>0</v>
      </c>
      <c r="AG31" s="1">
        <v>0</v>
      </c>
      <c r="AH31" s="47"/>
      <c r="AI31" s="1">
        <v>0</v>
      </c>
      <c r="AJ31" s="47"/>
      <c r="AK31" s="1">
        <v>0</v>
      </c>
      <c r="AL31" s="47"/>
      <c r="AM31" s="3"/>
    </row>
    <row r="32" spans="1:39" ht="25.5" outlineLevel="3">
      <c r="A32" s="4" t="s">
        <v>269</v>
      </c>
      <c r="B32" s="5" t="s">
        <v>270</v>
      </c>
      <c r="C32" s="4" t="s">
        <v>269</v>
      </c>
      <c r="D32" s="4"/>
      <c r="E32" s="4"/>
      <c r="F32" s="46"/>
      <c r="G32" s="4"/>
      <c r="H32" s="4"/>
      <c r="I32" s="4"/>
      <c r="J32" s="4"/>
      <c r="K32" s="4"/>
      <c r="L32" s="4"/>
      <c r="M32" s="4"/>
      <c r="N32" s="4"/>
      <c r="O32" s="1">
        <v>0</v>
      </c>
      <c r="P32" s="1">
        <v>0</v>
      </c>
      <c r="Q32" s="1">
        <v>0</v>
      </c>
      <c r="R32" s="26">
        <v>0</v>
      </c>
      <c r="S32" s="1">
        <v>0</v>
      </c>
      <c r="T32" s="1">
        <v>0</v>
      </c>
      <c r="U32" s="1">
        <v>0</v>
      </c>
      <c r="V32" s="1">
        <v>0</v>
      </c>
      <c r="W32" s="1">
        <v>0</v>
      </c>
      <c r="X32" s="1">
        <v>0</v>
      </c>
      <c r="Y32" s="1">
        <v>1.41445</v>
      </c>
      <c r="Z32" s="1">
        <v>1.41445</v>
      </c>
      <c r="AA32" s="1"/>
      <c r="AB32" s="26">
        <v>0</v>
      </c>
      <c r="AC32" s="1">
        <v>1.41445</v>
      </c>
      <c r="AD32" s="1">
        <v>1.41445</v>
      </c>
      <c r="AE32" s="1">
        <v>0</v>
      </c>
      <c r="AF32" s="1">
        <v>0</v>
      </c>
      <c r="AG32" s="1">
        <v>0</v>
      </c>
      <c r="AH32" s="47"/>
      <c r="AI32" s="1">
        <v>0</v>
      </c>
      <c r="AJ32" s="47"/>
      <c r="AK32" s="1">
        <v>0</v>
      </c>
      <c r="AL32" s="47"/>
      <c r="AM32" s="3"/>
    </row>
    <row r="33" spans="1:39" outlineLevel="1">
      <c r="A33" s="4" t="s">
        <v>271</v>
      </c>
      <c r="B33" s="5" t="s">
        <v>272</v>
      </c>
      <c r="C33" s="4" t="s">
        <v>271</v>
      </c>
      <c r="D33" s="4"/>
      <c r="E33" s="4"/>
      <c r="F33" s="46"/>
      <c r="G33" s="4"/>
      <c r="H33" s="4"/>
      <c r="I33" s="4"/>
      <c r="J33" s="4"/>
      <c r="K33" s="4"/>
      <c r="L33" s="4"/>
      <c r="M33" s="4"/>
      <c r="N33" s="4"/>
      <c r="O33" s="1">
        <v>0</v>
      </c>
      <c r="P33" s="1">
        <v>227</v>
      </c>
      <c r="Q33" s="1">
        <v>-225.00800000000001</v>
      </c>
      <c r="R33" s="26">
        <v>1.992</v>
      </c>
      <c r="S33" s="1">
        <v>1.992</v>
      </c>
      <c r="T33" s="1">
        <v>1.992</v>
      </c>
      <c r="U33" s="1">
        <v>0</v>
      </c>
      <c r="V33" s="1">
        <v>0</v>
      </c>
      <c r="W33" s="1">
        <v>0</v>
      </c>
      <c r="X33" s="1">
        <v>0</v>
      </c>
      <c r="Y33" s="1">
        <v>0</v>
      </c>
      <c r="Z33" s="1">
        <v>0</v>
      </c>
      <c r="AA33" s="1"/>
      <c r="AB33" s="26">
        <v>0</v>
      </c>
      <c r="AC33" s="1">
        <v>0</v>
      </c>
      <c r="AD33" s="1">
        <v>0</v>
      </c>
      <c r="AE33" s="1">
        <v>0</v>
      </c>
      <c r="AF33" s="1">
        <v>0</v>
      </c>
      <c r="AG33" s="1">
        <v>1.992</v>
      </c>
      <c r="AH33" s="47">
        <v>0</v>
      </c>
      <c r="AI33" s="1">
        <v>1.992</v>
      </c>
      <c r="AJ33" s="47">
        <v>0</v>
      </c>
      <c r="AK33" s="1">
        <v>0</v>
      </c>
      <c r="AL33" s="47"/>
      <c r="AM33" s="3"/>
    </row>
    <row r="34" spans="1:39" ht="25.5" outlineLevel="2">
      <c r="A34" s="4" t="s">
        <v>273</v>
      </c>
      <c r="B34" s="5" t="s">
        <v>274</v>
      </c>
      <c r="C34" s="4" t="s">
        <v>273</v>
      </c>
      <c r="D34" s="4"/>
      <c r="E34" s="4"/>
      <c r="F34" s="46"/>
      <c r="G34" s="4"/>
      <c r="H34" s="4"/>
      <c r="I34" s="4"/>
      <c r="J34" s="4"/>
      <c r="K34" s="4"/>
      <c r="L34" s="4"/>
      <c r="M34" s="4"/>
      <c r="N34" s="4"/>
      <c r="O34" s="1">
        <v>0</v>
      </c>
      <c r="P34" s="1">
        <v>227</v>
      </c>
      <c r="Q34" s="1">
        <v>-225.00800000000001</v>
      </c>
      <c r="R34" s="26">
        <v>1.992</v>
      </c>
      <c r="S34" s="1">
        <v>1.992</v>
      </c>
      <c r="T34" s="1">
        <v>1.992</v>
      </c>
      <c r="U34" s="1">
        <v>0</v>
      </c>
      <c r="V34" s="1">
        <v>0</v>
      </c>
      <c r="W34" s="1">
        <v>0</v>
      </c>
      <c r="X34" s="1">
        <v>0</v>
      </c>
      <c r="Y34" s="1">
        <v>0</v>
      </c>
      <c r="Z34" s="1">
        <v>0</v>
      </c>
      <c r="AA34" s="1"/>
      <c r="AB34" s="26">
        <v>0</v>
      </c>
      <c r="AC34" s="1">
        <v>0</v>
      </c>
      <c r="AD34" s="1">
        <v>0</v>
      </c>
      <c r="AE34" s="1">
        <v>0</v>
      </c>
      <c r="AF34" s="1">
        <v>0</v>
      </c>
      <c r="AG34" s="1">
        <v>1.992</v>
      </c>
      <c r="AH34" s="47">
        <v>0</v>
      </c>
      <c r="AI34" s="1">
        <v>1.992</v>
      </c>
      <c r="AJ34" s="47">
        <v>0</v>
      </c>
      <c r="AK34" s="1">
        <v>0</v>
      </c>
      <c r="AL34" s="47"/>
      <c r="AM34" s="3"/>
    </row>
    <row r="35" spans="1:39" ht="25.5" outlineLevel="3">
      <c r="A35" s="4" t="s">
        <v>275</v>
      </c>
      <c r="B35" s="5" t="s">
        <v>276</v>
      </c>
      <c r="C35" s="4" t="s">
        <v>275</v>
      </c>
      <c r="D35" s="4"/>
      <c r="E35" s="4"/>
      <c r="F35" s="46"/>
      <c r="G35" s="4"/>
      <c r="H35" s="4"/>
      <c r="I35" s="4"/>
      <c r="J35" s="4"/>
      <c r="K35" s="4"/>
      <c r="L35" s="4"/>
      <c r="M35" s="4"/>
      <c r="N35" s="4"/>
      <c r="O35" s="1">
        <v>0</v>
      </c>
      <c r="P35" s="1">
        <v>227</v>
      </c>
      <c r="Q35" s="1">
        <v>-225.00800000000001</v>
      </c>
      <c r="R35" s="26">
        <v>1.992</v>
      </c>
      <c r="S35" s="1">
        <v>1.992</v>
      </c>
      <c r="T35" s="1">
        <v>1.992</v>
      </c>
      <c r="U35" s="1">
        <v>0</v>
      </c>
      <c r="V35" s="1">
        <v>0</v>
      </c>
      <c r="W35" s="1">
        <v>0</v>
      </c>
      <c r="X35" s="1">
        <v>0</v>
      </c>
      <c r="Y35" s="1">
        <v>0</v>
      </c>
      <c r="Z35" s="1">
        <v>0</v>
      </c>
      <c r="AA35" s="1"/>
      <c r="AB35" s="26">
        <v>0</v>
      </c>
      <c r="AC35" s="1">
        <v>0</v>
      </c>
      <c r="AD35" s="1">
        <v>0</v>
      </c>
      <c r="AE35" s="1">
        <v>0</v>
      </c>
      <c r="AF35" s="1">
        <v>0</v>
      </c>
      <c r="AG35" s="1">
        <v>1.992</v>
      </c>
      <c r="AH35" s="47">
        <v>0</v>
      </c>
      <c r="AI35" s="1">
        <v>1.992</v>
      </c>
      <c r="AJ35" s="47">
        <v>0</v>
      </c>
      <c r="AK35" s="1">
        <v>0</v>
      </c>
      <c r="AL35" s="47"/>
      <c r="AM35" s="3"/>
    </row>
    <row r="36" spans="1:39" hidden="1">
      <c r="A36" s="4" t="s">
        <v>277</v>
      </c>
      <c r="B36" s="5" t="s">
        <v>278</v>
      </c>
      <c r="C36" s="4" t="s">
        <v>277</v>
      </c>
      <c r="D36" s="4"/>
      <c r="E36" s="4"/>
      <c r="F36" s="46"/>
      <c r="G36" s="4"/>
      <c r="H36" s="4"/>
      <c r="I36" s="4"/>
      <c r="J36" s="4"/>
      <c r="K36" s="4"/>
      <c r="L36" s="4"/>
      <c r="M36" s="4"/>
      <c r="N36" s="4"/>
      <c r="O36" s="1">
        <v>0</v>
      </c>
      <c r="P36" s="1">
        <v>97254.3</v>
      </c>
      <c r="Q36" s="1">
        <v>315929.56795</v>
      </c>
      <c r="R36" s="26">
        <v>413183.86794999999</v>
      </c>
      <c r="S36" s="1">
        <v>413183.86794999999</v>
      </c>
      <c r="T36" s="1">
        <v>413183.86794999999</v>
      </c>
      <c r="U36" s="1">
        <v>0</v>
      </c>
      <c r="V36" s="1">
        <v>0</v>
      </c>
      <c r="W36" s="1">
        <v>0</v>
      </c>
      <c r="X36" s="1">
        <v>0</v>
      </c>
      <c r="Y36" s="1">
        <v>0</v>
      </c>
      <c r="Z36" s="1">
        <v>36880.517339999999</v>
      </c>
      <c r="AA36" s="1"/>
      <c r="AB36" s="26">
        <v>36880.517339999999</v>
      </c>
      <c r="AC36" s="1">
        <v>0</v>
      </c>
      <c r="AD36" s="1">
        <v>36880.517339999999</v>
      </c>
      <c r="AE36" s="1">
        <v>36880.517339999999</v>
      </c>
      <c r="AF36" s="1">
        <v>36880.517339999999</v>
      </c>
      <c r="AG36" s="1">
        <v>376303.35061000002</v>
      </c>
      <c r="AH36" s="47">
        <v>8.9259335130825984E-2</v>
      </c>
      <c r="AI36" s="1">
        <v>376303.35061000002</v>
      </c>
      <c r="AJ36" s="47">
        <v>8.9259335130825984E-2</v>
      </c>
      <c r="AK36" s="1">
        <v>0</v>
      </c>
      <c r="AL36" s="47"/>
      <c r="AM36" s="3"/>
    </row>
    <row r="37" spans="1:39" ht="25.5" hidden="1" outlineLevel="1">
      <c r="A37" s="4" t="s">
        <v>279</v>
      </c>
      <c r="B37" s="5" t="s">
        <v>280</v>
      </c>
      <c r="C37" s="4" t="s">
        <v>279</v>
      </c>
      <c r="D37" s="4"/>
      <c r="E37" s="4"/>
      <c r="F37" s="46"/>
      <c r="G37" s="4"/>
      <c r="H37" s="4"/>
      <c r="I37" s="4"/>
      <c r="J37" s="4"/>
      <c r="K37" s="4"/>
      <c r="L37" s="4"/>
      <c r="M37" s="4"/>
      <c r="N37" s="4"/>
      <c r="O37" s="1">
        <v>0</v>
      </c>
      <c r="P37" s="1">
        <v>4643.7</v>
      </c>
      <c r="Q37" s="1">
        <v>5033.3259500000004</v>
      </c>
      <c r="R37" s="26">
        <v>9677.0259499999993</v>
      </c>
      <c r="S37" s="1">
        <v>9677.0259499999993</v>
      </c>
      <c r="T37" s="1">
        <v>9677.0259499999993</v>
      </c>
      <c r="U37" s="1">
        <v>0</v>
      </c>
      <c r="V37" s="1">
        <v>0</v>
      </c>
      <c r="W37" s="1">
        <v>0</v>
      </c>
      <c r="X37" s="1">
        <v>0</v>
      </c>
      <c r="Y37" s="1">
        <v>0</v>
      </c>
      <c r="Z37" s="1">
        <v>4538.7041399999998</v>
      </c>
      <c r="AA37" s="1"/>
      <c r="AB37" s="26">
        <v>4538.7041399999998</v>
      </c>
      <c r="AC37" s="1">
        <v>0</v>
      </c>
      <c r="AD37" s="1">
        <v>4538.7041399999998</v>
      </c>
      <c r="AE37" s="1">
        <v>4538.7041399999998</v>
      </c>
      <c r="AF37" s="1">
        <v>4538.7041399999998</v>
      </c>
      <c r="AG37" s="1">
        <v>5138.3218100000004</v>
      </c>
      <c r="AH37" s="47">
        <v>0.46901849426165898</v>
      </c>
      <c r="AI37" s="1">
        <v>5138.3218100000004</v>
      </c>
      <c r="AJ37" s="47">
        <v>0.46901849426165898</v>
      </c>
      <c r="AK37" s="1">
        <v>0</v>
      </c>
      <c r="AL37" s="47"/>
      <c r="AM37" s="3"/>
    </row>
    <row r="38" spans="1:39" ht="38.25" hidden="1" outlineLevel="2">
      <c r="A38" s="4" t="s">
        <v>281</v>
      </c>
      <c r="B38" s="5" t="s">
        <v>282</v>
      </c>
      <c r="C38" s="4" t="s">
        <v>281</v>
      </c>
      <c r="D38" s="4"/>
      <c r="E38" s="4"/>
      <c r="F38" s="46"/>
      <c r="G38" s="4"/>
      <c r="H38" s="4"/>
      <c r="I38" s="4"/>
      <c r="J38" s="4"/>
      <c r="K38" s="4"/>
      <c r="L38" s="4"/>
      <c r="M38" s="4"/>
      <c r="N38" s="4"/>
      <c r="O38" s="1">
        <v>0</v>
      </c>
      <c r="P38" s="1">
        <v>4643.7</v>
      </c>
      <c r="Q38" s="1">
        <v>-391.053</v>
      </c>
      <c r="R38" s="26">
        <v>4252.6469999999999</v>
      </c>
      <c r="S38" s="1">
        <v>4252.6469999999999</v>
      </c>
      <c r="T38" s="1">
        <v>4252.6469999999999</v>
      </c>
      <c r="U38" s="1">
        <v>0</v>
      </c>
      <c r="V38" s="1">
        <v>0</v>
      </c>
      <c r="W38" s="1">
        <v>0</v>
      </c>
      <c r="X38" s="1">
        <v>0</v>
      </c>
      <c r="Y38" s="1">
        <v>0</v>
      </c>
      <c r="Z38" s="1">
        <v>4114.3251899999996</v>
      </c>
      <c r="AA38" s="1"/>
      <c r="AB38" s="26">
        <v>4114.3251899999996</v>
      </c>
      <c r="AC38" s="1">
        <v>0</v>
      </c>
      <c r="AD38" s="1">
        <v>4114.3251899999996</v>
      </c>
      <c r="AE38" s="1">
        <v>4114.3251899999996</v>
      </c>
      <c r="AF38" s="1">
        <v>4114.3251899999996</v>
      </c>
      <c r="AG38" s="1">
        <v>138.32181</v>
      </c>
      <c r="AH38" s="47">
        <v>0.96747394975411782</v>
      </c>
      <c r="AI38" s="1">
        <v>138.32181</v>
      </c>
      <c r="AJ38" s="47">
        <v>0.96747394975411782</v>
      </c>
      <c r="AK38" s="1">
        <v>0</v>
      </c>
      <c r="AL38" s="47"/>
      <c r="AM38" s="3"/>
    </row>
    <row r="39" spans="1:39" ht="38.25" hidden="1" outlineLevel="3">
      <c r="A39" s="4" t="s">
        <v>283</v>
      </c>
      <c r="B39" s="5" t="s">
        <v>284</v>
      </c>
      <c r="C39" s="4" t="s">
        <v>283</v>
      </c>
      <c r="D39" s="4"/>
      <c r="E39" s="4"/>
      <c r="F39" s="46"/>
      <c r="G39" s="4"/>
      <c r="H39" s="4"/>
      <c r="I39" s="4"/>
      <c r="J39" s="4"/>
      <c r="K39" s="4"/>
      <c r="L39" s="4"/>
      <c r="M39" s="4"/>
      <c r="N39" s="4"/>
      <c r="O39" s="1">
        <v>0</v>
      </c>
      <c r="P39" s="1">
        <v>4643.7</v>
      </c>
      <c r="Q39" s="1">
        <v>-391.053</v>
      </c>
      <c r="R39" s="26">
        <v>4252.6469999999999</v>
      </c>
      <c r="S39" s="1">
        <v>4252.6469999999999</v>
      </c>
      <c r="T39" s="1">
        <v>4252.6469999999999</v>
      </c>
      <c r="U39" s="1">
        <v>0</v>
      </c>
      <c r="V39" s="1">
        <v>0</v>
      </c>
      <c r="W39" s="1">
        <v>0</v>
      </c>
      <c r="X39" s="1">
        <v>0</v>
      </c>
      <c r="Y39" s="1">
        <v>0</v>
      </c>
      <c r="Z39" s="1">
        <v>4114.3251899999996</v>
      </c>
      <c r="AA39" s="1"/>
      <c r="AB39" s="26">
        <v>4114.3251899999996</v>
      </c>
      <c r="AC39" s="1">
        <v>0</v>
      </c>
      <c r="AD39" s="1">
        <v>4114.3251899999996</v>
      </c>
      <c r="AE39" s="1">
        <v>4114.3251899999996</v>
      </c>
      <c r="AF39" s="1">
        <v>4114.3251899999996</v>
      </c>
      <c r="AG39" s="1">
        <v>138.32181</v>
      </c>
      <c r="AH39" s="47">
        <v>0.96747394975411782</v>
      </c>
      <c r="AI39" s="1">
        <v>138.32181</v>
      </c>
      <c r="AJ39" s="47">
        <v>0.96747394975411782</v>
      </c>
      <c r="AK39" s="1">
        <v>0</v>
      </c>
      <c r="AL39" s="47"/>
      <c r="AM39" s="3"/>
    </row>
    <row r="40" spans="1:39" ht="25.5" hidden="1" outlineLevel="2">
      <c r="A40" s="4" t="s">
        <v>285</v>
      </c>
      <c r="B40" s="5" t="s">
        <v>286</v>
      </c>
      <c r="C40" s="4" t="s">
        <v>285</v>
      </c>
      <c r="D40" s="4"/>
      <c r="E40" s="4"/>
      <c r="F40" s="46"/>
      <c r="G40" s="4"/>
      <c r="H40" s="4"/>
      <c r="I40" s="4"/>
      <c r="J40" s="4"/>
      <c r="K40" s="4"/>
      <c r="L40" s="4"/>
      <c r="M40" s="4"/>
      <c r="N40" s="4"/>
      <c r="O40" s="1">
        <v>0</v>
      </c>
      <c r="P40" s="1">
        <v>0</v>
      </c>
      <c r="Q40" s="1">
        <v>5424.3789500000003</v>
      </c>
      <c r="R40" s="26">
        <v>5424.3789500000003</v>
      </c>
      <c r="S40" s="1">
        <v>5424.3789500000003</v>
      </c>
      <c r="T40" s="1">
        <v>5424.3789500000003</v>
      </c>
      <c r="U40" s="1">
        <v>0</v>
      </c>
      <c r="V40" s="1">
        <v>0</v>
      </c>
      <c r="W40" s="1">
        <v>0</v>
      </c>
      <c r="X40" s="1">
        <v>0</v>
      </c>
      <c r="Y40" s="1">
        <v>0</v>
      </c>
      <c r="Z40" s="1">
        <v>424.37894999999997</v>
      </c>
      <c r="AA40" s="1"/>
      <c r="AB40" s="26">
        <v>424.37894999999997</v>
      </c>
      <c r="AC40" s="1">
        <v>0</v>
      </c>
      <c r="AD40" s="1">
        <v>424.37894999999997</v>
      </c>
      <c r="AE40" s="1">
        <v>424.37894999999997</v>
      </c>
      <c r="AF40" s="1">
        <v>424.37894999999997</v>
      </c>
      <c r="AG40" s="1">
        <v>5000</v>
      </c>
      <c r="AH40" s="47">
        <v>7.8235490903525468E-2</v>
      </c>
      <c r="AI40" s="1">
        <v>5000</v>
      </c>
      <c r="AJ40" s="47">
        <v>7.8235490903525468E-2</v>
      </c>
      <c r="AK40" s="1">
        <v>0</v>
      </c>
      <c r="AL40" s="47"/>
      <c r="AM40" s="3"/>
    </row>
    <row r="41" spans="1:39" ht="25.5" hidden="1" outlineLevel="3">
      <c r="A41" s="4" t="s">
        <v>287</v>
      </c>
      <c r="B41" s="5" t="s">
        <v>288</v>
      </c>
      <c r="C41" s="4" t="s">
        <v>287</v>
      </c>
      <c r="D41" s="4"/>
      <c r="E41" s="4"/>
      <c r="F41" s="46"/>
      <c r="G41" s="4"/>
      <c r="H41" s="4"/>
      <c r="I41" s="4"/>
      <c r="J41" s="4"/>
      <c r="K41" s="4"/>
      <c r="L41" s="4"/>
      <c r="M41" s="4"/>
      <c r="N41" s="4"/>
      <c r="O41" s="1">
        <v>0</v>
      </c>
      <c r="P41" s="1">
        <v>0</v>
      </c>
      <c r="Q41" s="1">
        <v>402.87894999999997</v>
      </c>
      <c r="R41" s="26">
        <v>402.87894999999997</v>
      </c>
      <c r="S41" s="1">
        <v>402.87894999999997</v>
      </c>
      <c r="T41" s="1">
        <v>402.87894999999997</v>
      </c>
      <c r="U41" s="1">
        <v>0</v>
      </c>
      <c r="V41" s="1">
        <v>0</v>
      </c>
      <c r="W41" s="1">
        <v>0</v>
      </c>
      <c r="X41" s="1">
        <v>0</v>
      </c>
      <c r="Y41" s="1">
        <v>0</v>
      </c>
      <c r="Z41" s="1">
        <v>402.87894999999997</v>
      </c>
      <c r="AA41" s="1"/>
      <c r="AB41" s="26">
        <v>402.87894999999997</v>
      </c>
      <c r="AC41" s="1">
        <v>0</v>
      </c>
      <c r="AD41" s="1">
        <v>402.87894999999997</v>
      </c>
      <c r="AE41" s="1">
        <v>402.87894999999997</v>
      </c>
      <c r="AF41" s="1">
        <v>402.87894999999997</v>
      </c>
      <c r="AG41" s="1">
        <v>0</v>
      </c>
      <c r="AH41" s="47">
        <v>1</v>
      </c>
      <c r="AI41" s="1">
        <v>0</v>
      </c>
      <c r="AJ41" s="47">
        <v>1</v>
      </c>
      <c r="AK41" s="1">
        <v>0</v>
      </c>
      <c r="AL41" s="47"/>
      <c r="AM41" s="3"/>
    </row>
    <row r="42" spans="1:39" ht="63.75" hidden="1" outlineLevel="3">
      <c r="A42" s="4" t="s">
        <v>289</v>
      </c>
      <c r="B42" s="5" t="s">
        <v>290</v>
      </c>
      <c r="C42" s="4" t="s">
        <v>289</v>
      </c>
      <c r="D42" s="4"/>
      <c r="E42" s="4"/>
      <c r="F42" s="46"/>
      <c r="G42" s="4"/>
      <c r="H42" s="4"/>
      <c r="I42" s="4"/>
      <c r="J42" s="4"/>
      <c r="K42" s="4"/>
      <c r="L42" s="4"/>
      <c r="M42" s="4"/>
      <c r="N42" s="4"/>
      <c r="O42" s="1">
        <v>0</v>
      </c>
      <c r="P42" s="1">
        <v>0</v>
      </c>
      <c r="Q42" s="1">
        <v>21.5</v>
      </c>
      <c r="R42" s="26">
        <v>21.5</v>
      </c>
      <c r="S42" s="1">
        <v>21.5</v>
      </c>
      <c r="T42" s="1">
        <v>21.5</v>
      </c>
      <c r="U42" s="1">
        <v>0</v>
      </c>
      <c r="V42" s="1">
        <v>0</v>
      </c>
      <c r="W42" s="1">
        <v>0</v>
      </c>
      <c r="X42" s="1">
        <v>0</v>
      </c>
      <c r="Y42" s="1">
        <v>0</v>
      </c>
      <c r="Z42" s="1">
        <v>21.5</v>
      </c>
      <c r="AA42" s="1"/>
      <c r="AB42" s="26">
        <v>21.5</v>
      </c>
      <c r="AC42" s="1">
        <v>0</v>
      </c>
      <c r="AD42" s="1">
        <v>21.5</v>
      </c>
      <c r="AE42" s="1">
        <v>21.5</v>
      </c>
      <c r="AF42" s="1">
        <v>21.5</v>
      </c>
      <c r="AG42" s="1">
        <v>0</v>
      </c>
      <c r="AH42" s="47">
        <v>1</v>
      </c>
      <c r="AI42" s="1">
        <v>0</v>
      </c>
      <c r="AJ42" s="47">
        <v>1</v>
      </c>
      <c r="AK42" s="1">
        <v>0</v>
      </c>
      <c r="AL42" s="47"/>
      <c r="AM42" s="3"/>
    </row>
    <row r="43" spans="1:39" ht="38.25" hidden="1" outlineLevel="3">
      <c r="A43" s="4" t="s">
        <v>291</v>
      </c>
      <c r="B43" s="5" t="s">
        <v>292</v>
      </c>
      <c r="C43" s="4" t="s">
        <v>291</v>
      </c>
      <c r="D43" s="4"/>
      <c r="E43" s="4"/>
      <c r="F43" s="46"/>
      <c r="G43" s="4"/>
      <c r="H43" s="4"/>
      <c r="I43" s="4"/>
      <c r="J43" s="4"/>
      <c r="K43" s="4"/>
      <c r="L43" s="4"/>
      <c r="M43" s="4"/>
      <c r="N43" s="4"/>
      <c r="O43" s="1">
        <v>0</v>
      </c>
      <c r="P43" s="1">
        <v>0</v>
      </c>
      <c r="Q43" s="1">
        <v>5000</v>
      </c>
      <c r="R43" s="26">
        <v>5000</v>
      </c>
      <c r="S43" s="1">
        <v>5000</v>
      </c>
      <c r="T43" s="1">
        <v>5000</v>
      </c>
      <c r="U43" s="1">
        <v>0</v>
      </c>
      <c r="V43" s="1">
        <v>0</v>
      </c>
      <c r="W43" s="1">
        <v>0</v>
      </c>
      <c r="X43" s="1">
        <v>0</v>
      </c>
      <c r="Y43" s="1">
        <v>0</v>
      </c>
      <c r="Z43" s="1">
        <v>0</v>
      </c>
      <c r="AA43" s="1"/>
      <c r="AB43" s="26">
        <v>0</v>
      </c>
      <c r="AC43" s="1">
        <v>0</v>
      </c>
      <c r="AD43" s="1">
        <v>0</v>
      </c>
      <c r="AE43" s="1">
        <v>0</v>
      </c>
      <c r="AF43" s="1">
        <v>0</v>
      </c>
      <c r="AG43" s="1">
        <v>5000</v>
      </c>
      <c r="AH43" s="47">
        <v>0</v>
      </c>
      <c r="AI43" s="1">
        <v>5000</v>
      </c>
      <c r="AJ43" s="47">
        <v>0</v>
      </c>
      <c r="AK43" s="1">
        <v>0</v>
      </c>
      <c r="AL43" s="47"/>
      <c r="AM43" s="3"/>
    </row>
    <row r="44" spans="1:39" ht="25.5" hidden="1" outlineLevel="1">
      <c r="A44" s="4" t="s">
        <v>293</v>
      </c>
      <c r="B44" s="5" t="s">
        <v>294</v>
      </c>
      <c r="C44" s="4" t="s">
        <v>293</v>
      </c>
      <c r="D44" s="4"/>
      <c r="E44" s="4"/>
      <c r="F44" s="46"/>
      <c r="G44" s="4"/>
      <c r="H44" s="4"/>
      <c r="I44" s="4"/>
      <c r="J44" s="4"/>
      <c r="K44" s="4"/>
      <c r="L44" s="4"/>
      <c r="M44" s="4"/>
      <c r="N44" s="4"/>
      <c r="O44" s="1">
        <v>0</v>
      </c>
      <c r="P44" s="1">
        <v>39810.6</v>
      </c>
      <c r="Q44" s="1">
        <v>-4492.1000000000004</v>
      </c>
      <c r="R44" s="26">
        <v>35318.5</v>
      </c>
      <c r="S44" s="1">
        <v>35318.5</v>
      </c>
      <c r="T44" s="1">
        <v>35318.5</v>
      </c>
      <c r="U44" s="1">
        <v>0</v>
      </c>
      <c r="V44" s="1">
        <v>0</v>
      </c>
      <c r="W44" s="1">
        <v>0</v>
      </c>
      <c r="X44" s="1">
        <v>0</v>
      </c>
      <c r="Y44" s="1">
        <v>0</v>
      </c>
      <c r="Z44" s="1">
        <v>30112.10757</v>
      </c>
      <c r="AA44" s="1"/>
      <c r="AB44" s="26">
        <v>30112.10757</v>
      </c>
      <c r="AC44" s="1">
        <v>0</v>
      </c>
      <c r="AD44" s="1">
        <v>30112.10757</v>
      </c>
      <c r="AE44" s="1">
        <v>30112.10757</v>
      </c>
      <c r="AF44" s="1">
        <v>30112.10757</v>
      </c>
      <c r="AG44" s="1">
        <v>5206.3924299999999</v>
      </c>
      <c r="AH44" s="47">
        <v>0.85258738536461065</v>
      </c>
      <c r="AI44" s="1">
        <v>5206.3924299999999</v>
      </c>
      <c r="AJ44" s="47">
        <v>0.85258738536461065</v>
      </c>
      <c r="AK44" s="1">
        <v>0</v>
      </c>
      <c r="AL44" s="47"/>
      <c r="AM44" s="3"/>
    </row>
    <row r="45" spans="1:39" ht="38.25" hidden="1" outlineLevel="2">
      <c r="A45" s="4" t="s">
        <v>295</v>
      </c>
      <c r="B45" s="5" t="s">
        <v>296</v>
      </c>
      <c r="C45" s="4" t="s">
        <v>295</v>
      </c>
      <c r="D45" s="4"/>
      <c r="E45" s="4"/>
      <c r="F45" s="46"/>
      <c r="G45" s="4"/>
      <c r="H45" s="4"/>
      <c r="I45" s="4"/>
      <c r="J45" s="4"/>
      <c r="K45" s="4"/>
      <c r="L45" s="4"/>
      <c r="M45" s="4"/>
      <c r="N45" s="4"/>
      <c r="O45" s="1">
        <v>0</v>
      </c>
      <c r="P45" s="1">
        <v>24490.3</v>
      </c>
      <c r="Q45" s="1">
        <v>-8547.5</v>
      </c>
      <c r="R45" s="26">
        <v>15942.8</v>
      </c>
      <c r="S45" s="1">
        <v>15942.8</v>
      </c>
      <c r="T45" s="1">
        <v>15942.8</v>
      </c>
      <c r="U45" s="1">
        <v>0</v>
      </c>
      <c r="V45" s="1">
        <v>0</v>
      </c>
      <c r="W45" s="1">
        <v>0</v>
      </c>
      <c r="X45" s="1">
        <v>0</v>
      </c>
      <c r="Y45" s="1">
        <v>0</v>
      </c>
      <c r="Z45" s="1">
        <v>13444.3403</v>
      </c>
      <c r="AA45" s="1"/>
      <c r="AB45" s="26">
        <v>13444.3403</v>
      </c>
      <c r="AC45" s="1">
        <v>0</v>
      </c>
      <c r="AD45" s="1">
        <v>13444.3403</v>
      </c>
      <c r="AE45" s="1">
        <v>13444.3403</v>
      </c>
      <c r="AF45" s="1">
        <v>13444.3403</v>
      </c>
      <c r="AG45" s="1">
        <v>2498.4596999999999</v>
      </c>
      <c r="AH45" s="47">
        <v>0.84328601625812283</v>
      </c>
      <c r="AI45" s="1">
        <v>2498.4596999999999</v>
      </c>
      <c r="AJ45" s="47">
        <v>0.84328601625812283</v>
      </c>
      <c r="AK45" s="1">
        <v>0</v>
      </c>
      <c r="AL45" s="47"/>
      <c r="AM45" s="3"/>
    </row>
    <row r="46" spans="1:39" ht="89.25" hidden="1" outlineLevel="3">
      <c r="A46" s="4" t="s">
        <v>297</v>
      </c>
      <c r="B46" s="5" t="s">
        <v>298</v>
      </c>
      <c r="C46" s="4" t="s">
        <v>297</v>
      </c>
      <c r="D46" s="4"/>
      <c r="E46" s="4"/>
      <c r="F46" s="46"/>
      <c r="G46" s="4"/>
      <c r="H46" s="4"/>
      <c r="I46" s="4"/>
      <c r="J46" s="4"/>
      <c r="K46" s="4"/>
      <c r="L46" s="4"/>
      <c r="M46" s="4"/>
      <c r="N46" s="4"/>
      <c r="O46" s="1">
        <v>0</v>
      </c>
      <c r="P46" s="1">
        <v>4301.3</v>
      </c>
      <c r="Q46" s="1">
        <v>-1100</v>
      </c>
      <c r="R46" s="26">
        <v>3201.3</v>
      </c>
      <c r="S46" s="1">
        <v>3201.3</v>
      </c>
      <c r="T46" s="1">
        <v>3201.3</v>
      </c>
      <c r="U46" s="1">
        <v>0</v>
      </c>
      <c r="V46" s="1">
        <v>0</v>
      </c>
      <c r="W46" s="1">
        <v>0</v>
      </c>
      <c r="X46" s="1">
        <v>0</v>
      </c>
      <c r="Y46" s="1">
        <v>0</v>
      </c>
      <c r="Z46" s="1">
        <v>2870</v>
      </c>
      <c r="AA46" s="1"/>
      <c r="AB46" s="26">
        <v>2870</v>
      </c>
      <c r="AC46" s="1">
        <v>0</v>
      </c>
      <c r="AD46" s="1">
        <v>2870</v>
      </c>
      <c r="AE46" s="1">
        <v>2870</v>
      </c>
      <c r="AF46" s="1">
        <v>2870</v>
      </c>
      <c r="AG46" s="1">
        <v>331.3</v>
      </c>
      <c r="AH46" s="47">
        <v>0.89651079249055077</v>
      </c>
      <c r="AI46" s="1">
        <v>331.3</v>
      </c>
      <c r="AJ46" s="47">
        <v>0.89651079249055077</v>
      </c>
      <c r="AK46" s="1">
        <v>0</v>
      </c>
      <c r="AL46" s="47"/>
      <c r="AM46" s="3"/>
    </row>
    <row r="47" spans="1:39" ht="63.75" hidden="1" outlineLevel="3">
      <c r="A47" s="4" t="s">
        <v>299</v>
      </c>
      <c r="B47" s="5" t="s">
        <v>300</v>
      </c>
      <c r="C47" s="4" t="s">
        <v>299</v>
      </c>
      <c r="D47" s="4"/>
      <c r="E47" s="4"/>
      <c r="F47" s="46"/>
      <c r="G47" s="4"/>
      <c r="H47" s="4"/>
      <c r="I47" s="4"/>
      <c r="J47" s="4"/>
      <c r="K47" s="4"/>
      <c r="L47" s="4"/>
      <c r="M47" s="4"/>
      <c r="N47" s="4"/>
      <c r="O47" s="1">
        <v>0</v>
      </c>
      <c r="P47" s="1">
        <v>954.9</v>
      </c>
      <c r="Q47" s="1">
        <v>336.6</v>
      </c>
      <c r="R47" s="26">
        <v>1291.5</v>
      </c>
      <c r="S47" s="1">
        <v>1291.5</v>
      </c>
      <c r="T47" s="1">
        <v>1291.5</v>
      </c>
      <c r="U47" s="1">
        <v>0</v>
      </c>
      <c r="V47" s="1">
        <v>0</v>
      </c>
      <c r="W47" s="1">
        <v>0</v>
      </c>
      <c r="X47" s="1">
        <v>0</v>
      </c>
      <c r="Y47" s="1">
        <v>0</v>
      </c>
      <c r="Z47" s="1">
        <v>940</v>
      </c>
      <c r="AA47" s="1"/>
      <c r="AB47" s="26">
        <v>940</v>
      </c>
      <c r="AC47" s="1">
        <v>0</v>
      </c>
      <c r="AD47" s="1">
        <v>940</v>
      </c>
      <c r="AE47" s="1">
        <v>940</v>
      </c>
      <c r="AF47" s="1">
        <v>940</v>
      </c>
      <c r="AG47" s="1">
        <v>351.5</v>
      </c>
      <c r="AH47" s="47">
        <v>0.72783584978706928</v>
      </c>
      <c r="AI47" s="1">
        <v>351.5</v>
      </c>
      <c r="AJ47" s="47">
        <v>0.72783584978706928</v>
      </c>
      <c r="AK47" s="1">
        <v>0</v>
      </c>
      <c r="AL47" s="47"/>
      <c r="AM47" s="3"/>
    </row>
    <row r="48" spans="1:39" ht="51" hidden="1" outlineLevel="3">
      <c r="A48" s="4" t="s">
        <v>301</v>
      </c>
      <c r="B48" s="5" t="s">
        <v>302</v>
      </c>
      <c r="C48" s="4" t="s">
        <v>301</v>
      </c>
      <c r="D48" s="4"/>
      <c r="E48" s="4"/>
      <c r="F48" s="46"/>
      <c r="G48" s="4"/>
      <c r="H48" s="4"/>
      <c r="I48" s="4"/>
      <c r="J48" s="4"/>
      <c r="K48" s="4"/>
      <c r="L48" s="4"/>
      <c r="M48" s="4"/>
      <c r="N48" s="4"/>
      <c r="O48" s="1">
        <v>0</v>
      </c>
      <c r="P48" s="1">
        <v>1808.2</v>
      </c>
      <c r="Q48" s="1">
        <v>723.1</v>
      </c>
      <c r="R48" s="26">
        <v>2531.3000000000002</v>
      </c>
      <c r="S48" s="1">
        <v>2531.3000000000002</v>
      </c>
      <c r="T48" s="1">
        <v>2531.3000000000002</v>
      </c>
      <c r="U48" s="1">
        <v>0</v>
      </c>
      <c r="V48" s="1">
        <v>0</v>
      </c>
      <c r="W48" s="1">
        <v>0</v>
      </c>
      <c r="X48" s="1">
        <v>0</v>
      </c>
      <c r="Y48" s="1">
        <v>0</v>
      </c>
      <c r="Z48" s="1">
        <v>1473</v>
      </c>
      <c r="AA48" s="1"/>
      <c r="AB48" s="26">
        <v>1473</v>
      </c>
      <c r="AC48" s="1">
        <v>0</v>
      </c>
      <c r="AD48" s="1">
        <v>1473</v>
      </c>
      <c r="AE48" s="1">
        <v>1473</v>
      </c>
      <c r="AF48" s="1">
        <v>1473</v>
      </c>
      <c r="AG48" s="1">
        <v>1058.3</v>
      </c>
      <c r="AH48" s="47">
        <v>0.58191443131987519</v>
      </c>
      <c r="AI48" s="1">
        <v>1058.3</v>
      </c>
      <c r="AJ48" s="47">
        <v>0.58191443131987519</v>
      </c>
      <c r="AK48" s="1">
        <v>0</v>
      </c>
      <c r="AL48" s="47"/>
      <c r="AM48" s="3"/>
    </row>
    <row r="49" spans="1:39" ht="38.25" hidden="1" outlineLevel="3">
      <c r="A49" s="4" t="s">
        <v>303</v>
      </c>
      <c r="B49" s="5" t="s">
        <v>304</v>
      </c>
      <c r="C49" s="4" t="s">
        <v>303</v>
      </c>
      <c r="D49" s="4"/>
      <c r="E49" s="4"/>
      <c r="F49" s="46"/>
      <c r="G49" s="4"/>
      <c r="H49" s="4"/>
      <c r="I49" s="4"/>
      <c r="J49" s="4"/>
      <c r="K49" s="4"/>
      <c r="L49" s="4"/>
      <c r="M49" s="4"/>
      <c r="N49" s="4"/>
      <c r="O49" s="1">
        <v>0</v>
      </c>
      <c r="P49" s="1">
        <v>133.9</v>
      </c>
      <c r="Q49" s="1">
        <v>25.8</v>
      </c>
      <c r="R49" s="26">
        <v>159.69999999999999</v>
      </c>
      <c r="S49" s="1">
        <v>159.69999999999999</v>
      </c>
      <c r="T49" s="1">
        <v>159.69999999999999</v>
      </c>
      <c r="U49" s="1">
        <v>0</v>
      </c>
      <c r="V49" s="1">
        <v>0</v>
      </c>
      <c r="W49" s="1">
        <v>0</v>
      </c>
      <c r="X49" s="1">
        <v>0</v>
      </c>
      <c r="Y49" s="1">
        <v>0</v>
      </c>
      <c r="Z49" s="1">
        <v>142.69999999999999</v>
      </c>
      <c r="AA49" s="1"/>
      <c r="AB49" s="26">
        <v>142.69999999999999</v>
      </c>
      <c r="AC49" s="1">
        <v>0</v>
      </c>
      <c r="AD49" s="1">
        <v>142.69999999999999</v>
      </c>
      <c r="AE49" s="1">
        <v>142.69999999999999</v>
      </c>
      <c r="AF49" s="1">
        <v>142.69999999999999</v>
      </c>
      <c r="AG49" s="1">
        <v>17</v>
      </c>
      <c r="AH49" s="47">
        <v>0.89355040701314969</v>
      </c>
      <c r="AI49" s="1">
        <v>17</v>
      </c>
      <c r="AJ49" s="47">
        <v>0.89355040701314969</v>
      </c>
      <c r="AK49" s="1">
        <v>0</v>
      </c>
      <c r="AL49" s="47"/>
      <c r="AM49" s="3"/>
    </row>
    <row r="50" spans="1:39" ht="63.75" hidden="1" outlineLevel="3">
      <c r="A50" s="4" t="s">
        <v>305</v>
      </c>
      <c r="B50" s="5" t="s">
        <v>306</v>
      </c>
      <c r="C50" s="4" t="s">
        <v>305</v>
      </c>
      <c r="D50" s="4"/>
      <c r="E50" s="4"/>
      <c r="F50" s="46"/>
      <c r="G50" s="4"/>
      <c r="H50" s="4"/>
      <c r="I50" s="4"/>
      <c r="J50" s="4"/>
      <c r="K50" s="4"/>
      <c r="L50" s="4"/>
      <c r="M50" s="4"/>
      <c r="N50" s="4"/>
      <c r="O50" s="1">
        <v>0</v>
      </c>
      <c r="P50" s="1">
        <v>2953.5</v>
      </c>
      <c r="Q50" s="1">
        <v>-93</v>
      </c>
      <c r="R50" s="26">
        <v>2860.5</v>
      </c>
      <c r="S50" s="1">
        <v>2860.5</v>
      </c>
      <c r="T50" s="1">
        <v>2860.5</v>
      </c>
      <c r="U50" s="1">
        <v>0</v>
      </c>
      <c r="V50" s="1">
        <v>0</v>
      </c>
      <c r="W50" s="1">
        <v>0</v>
      </c>
      <c r="X50" s="1">
        <v>0</v>
      </c>
      <c r="Y50" s="1">
        <v>0</v>
      </c>
      <c r="Z50" s="1">
        <v>2774.5</v>
      </c>
      <c r="AA50" s="1"/>
      <c r="AB50" s="26">
        <v>2774.5</v>
      </c>
      <c r="AC50" s="1">
        <v>0</v>
      </c>
      <c r="AD50" s="1">
        <v>2774.5</v>
      </c>
      <c r="AE50" s="1">
        <v>2774.5</v>
      </c>
      <c r="AF50" s="1">
        <v>2774.5</v>
      </c>
      <c r="AG50" s="1">
        <v>86</v>
      </c>
      <c r="AH50" s="47">
        <v>0.96993532599195942</v>
      </c>
      <c r="AI50" s="1">
        <v>86</v>
      </c>
      <c r="AJ50" s="47">
        <v>0.96993532599195942</v>
      </c>
      <c r="AK50" s="1">
        <v>0</v>
      </c>
      <c r="AL50" s="47"/>
      <c r="AM50" s="3"/>
    </row>
    <row r="51" spans="1:39" ht="178.5" hidden="1" outlineLevel="3">
      <c r="A51" s="4" t="s">
        <v>307</v>
      </c>
      <c r="B51" s="5" t="s">
        <v>308</v>
      </c>
      <c r="C51" s="4" t="s">
        <v>307</v>
      </c>
      <c r="D51" s="4"/>
      <c r="E51" s="4"/>
      <c r="F51" s="46"/>
      <c r="G51" s="4"/>
      <c r="H51" s="4"/>
      <c r="I51" s="4"/>
      <c r="J51" s="4"/>
      <c r="K51" s="4"/>
      <c r="L51" s="4"/>
      <c r="M51" s="4"/>
      <c r="N51" s="4"/>
      <c r="O51" s="1">
        <v>0</v>
      </c>
      <c r="P51" s="1">
        <v>630.4</v>
      </c>
      <c r="Q51" s="1">
        <v>241.8</v>
      </c>
      <c r="R51" s="26">
        <v>872.2</v>
      </c>
      <c r="S51" s="1">
        <v>872.2</v>
      </c>
      <c r="T51" s="1">
        <v>872.2</v>
      </c>
      <c r="U51" s="1">
        <v>0</v>
      </c>
      <c r="V51" s="1">
        <v>0</v>
      </c>
      <c r="W51" s="1">
        <v>0</v>
      </c>
      <c r="X51" s="1">
        <v>0</v>
      </c>
      <c r="Y51" s="1">
        <v>0</v>
      </c>
      <c r="Z51" s="1">
        <v>612.5</v>
      </c>
      <c r="AA51" s="1"/>
      <c r="AB51" s="26">
        <v>612.5</v>
      </c>
      <c r="AC51" s="1">
        <v>0</v>
      </c>
      <c r="AD51" s="1">
        <v>612.5</v>
      </c>
      <c r="AE51" s="1">
        <v>612.5</v>
      </c>
      <c r="AF51" s="1">
        <v>612.5</v>
      </c>
      <c r="AG51" s="1">
        <v>259.7</v>
      </c>
      <c r="AH51" s="47">
        <v>0.702247191011236</v>
      </c>
      <c r="AI51" s="1">
        <v>259.7</v>
      </c>
      <c r="AJ51" s="47">
        <v>0.702247191011236</v>
      </c>
      <c r="AK51" s="1">
        <v>0</v>
      </c>
      <c r="AL51" s="47"/>
      <c r="AM51" s="3"/>
    </row>
    <row r="52" spans="1:39" ht="51" hidden="1" outlineLevel="3">
      <c r="A52" s="4" t="s">
        <v>309</v>
      </c>
      <c r="B52" s="5" t="s">
        <v>310</v>
      </c>
      <c r="C52" s="4" t="s">
        <v>309</v>
      </c>
      <c r="D52" s="4"/>
      <c r="E52" s="4"/>
      <c r="F52" s="46"/>
      <c r="G52" s="4"/>
      <c r="H52" s="4"/>
      <c r="I52" s="4"/>
      <c r="J52" s="4"/>
      <c r="K52" s="4"/>
      <c r="L52" s="4"/>
      <c r="M52" s="4"/>
      <c r="N52" s="4"/>
      <c r="O52" s="1">
        <v>0</v>
      </c>
      <c r="P52" s="1">
        <v>20.3</v>
      </c>
      <c r="Q52" s="1">
        <v>60.9</v>
      </c>
      <c r="R52" s="26">
        <v>81.2</v>
      </c>
      <c r="S52" s="1">
        <v>81.2</v>
      </c>
      <c r="T52" s="1">
        <v>81.2</v>
      </c>
      <c r="U52" s="1">
        <v>0</v>
      </c>
      <c r="V52" s="1">
        <v>0</v>
      </c>
      <c r="W52" s="1">
        <v>0</v>
      </c>
      <c r="X52" s="1">
        <v>0</v>
      </c>
      <c r="Y52" s="1">
        <v>0</v>
      </c>
      <c r="Z52" s="1">
        <v>60.9</v>
      </c>
      <c r="AA52" s="1"/>
      <c r="AB52" s="26">
        <v>60.9</v>
      </c>
      <c r="AC52" s="1">
        <v>0</v>
      </c>
      <c r="AD52" s="1">
        <v>60.9</v>
      </c>
      <c r="AE52" s="1">
        <v>60.9</v>
      </c>
      <c r="AF52" s="1">
        <v>60.9</v>
      </c>
      <c r="AG52" s="1">
        <v>20.3</v>
      </c>
      <c r="AH52" s="47">
        <v>0.75</v>
      </c>
      <c r="AI52" s="1">
        <v>20.3</v>
      </c>
      <c r="AJ52" s="47">
        <v>0.75</v>
      </c>
      <c r="AK52" s="1">
        <v>0</v>
      </c>
      <c r="AL52" s="47"/>
      <c r="AM52" s="3"/>
    </row>
    <row r="53" spans="1:39" ht="89.25" hidden="1" outlineLevel="3">
      <c r="A53" s="4" t="s">
        <v>311</v>
      </c>
      <c r="B53" s="5" t="s">
        <v>312</v>
      </c>
      <c r="C53" s="4" t="s">
        <v>311</v>
      </c>
      <c r="D53" s="4"/>
      <c r="E53" s="4"/>
      <c r="F53" s="46"/>
      <c r="G53" s="4"/>
      <c r="H53" s="4"/>
      <c r="I53" s="4"/>
      <c r="J53" s="4"/>
      <c r="K53" s="4"/>
      <c r="L53" s="4"/>
      <c r="M53" s="4"/>
      <c r="N53" s="4"/>
      <c r="O53" s="1">
        <v>0</v>
      </c>
      <c r="P53" s="1">
        <v>1362.9</v>
      </c>
      <c r="Q53" s="1">
        <v>0</v>
      </c>
      <c r="R53" s="26">
        <v>1362.9</v>
      </c>
      <c r="S53" s="1">
        <v>1362.9</v>
      </c>
      <c r="T53" s="1">
        <v>1362.9</v>
      </c>
      <c r="U53" s="1">
        <v>0</v>
      </c>
      <c r="V53" s="1">
        <v>0</v>
      </c>
      <c r="W53" s="1">
        <v>0</v>
      </c>
      <c r="X53" s="1">
        <v>0</v>
      </c>
      <c r="Y53" s="1">
        <v>0</v>
      </c>
      <c r="Z53" s="1">
        <v>1362.9</v>
      </c>
      <c r="AA53" s="1"/>
      <c r="AB53" s="26">
        <v>1362.9</v>
      </c>
      <c r="AC53" s="1">
        <v>0</v>
      </c>
      <c r="AD53" s="1">
        <v>1362.9</v>
      </c>
      <c r="AE53" s="1">
        <v>1362.9</v>
      </c>
      <c r="AF53" s="1">
        <v>1362.9</v>
      </c>
      <c r="AG53" s="1">
        <v>0</v>
      </c>
      <c r="AH53" s="47">
        <v>1</v>
      </c>
      <c r="AI53" s="1">
        <v>0</v>
      </c>
      <c r="AJ53" s="47">
        <v>1</v>
      </c>
      <c r="AK53" s="1">
        <v>0</v>
      </c>
      <c r="AL53" s="47"/>
      <c r="AM53" s="3"/>
    </row>
    <row r="54" spans="1:39" ht="127.5" hidden="1" outlineLevel="3">
      <c r="A54" s="4" t="s">
        <v>313</v>
      </c>
      <c r="B54" s="5" t="s">
        <v>314</v>
      </c>
      <c r="C54" s="4" t="s">
        <v>313</v>
      </c>
      <c r="D54" s="4"/>
      <c r="E54" s="4"/>
      <c r="F54" s="46"/>
      <c r="G54" s="4"/>
      <c r="H54" s="4"/>
      <c r="I54" s="4"/>
      <c r="J54" s="4"/>
      <c r="K54" s="4"/>
      <c r="L54" s="4"/>
      <c r="M54" s="4"/>
      <c r="N54" s="4"/>
      <c r="O54" s="1">
        <v>0</v>
      </c>
      <c r="P54" s="1">
        <v>408.4</v>
      </c>
      <c r="Q54" s="1">
        <v>942.2</v>
      </c>
      <c r="R54" s="26">
        <v>1350.6</v>
      </c>
      <c r="S54" s="1">
        <v>1350.6</v>
      </c>
      <c r="T54" s="1">
        <v>1350.6</v>
      </c>
      <c r="U54" s="1">
        <v>0</v>
      </c>
      <c r="V54" s="1">
        <v>0</v>
      </c>
      <c r="W54" s="1">
        <v>0</v>
      </c>
      <c r="X54" s="1">
        <v>0</v>
      </c>
      <c r="Y54" s="1">
        <v>0</v>
      </c>
      <c r="Z54" s="1">
        <v>1194.2402999999999</v>
      </c>
      <c r="AA54" s="1"/>
      <c r="AB54" s="26">
        <v>1194.2402999999999</v>
      </c>
      <c r="AC54" s="1">
        <v>0</v>
      </c>
      <c r="AD54" s="1">
        <v>1194.2402999999999</v>
      </c>
      <c r="AE54" s="1">
        <v>1194.2402999999999</v>
      </c>
      <c r="AF54" s="1">
        <v>1194.2402999999999</v>
      </c>
      <c r="AG54" s="1">
        <v>156.3597</v>
      </c>
      <c r="AH54" s="47">
        <v>0.88422945357618832</v>
      </c>
      <c r="AI54" s="1">
        <v>156.3597</v>
      </c>
      <c r="AJ54" s="47">
        <v>0.88422945357618832</v>
      </c>
      <c r="AK54" s="1">
        <v>0</v>
      </c>
      <c r="AL54" s="47"/>
      <c r="AM54" s="3"/>
    </row>
    <row r="55" spans="1:39" ht="114.75" hidden="1" outlineLevel="3">
      <c r="A55" s="4" t="s">
        <v>315</v>
      </c>
      <c r="B55" s="5" t="s">
        <v>316</v>
      </c>
      <c r="C55" s="4" t="s">
        <v>315</v>
      </c>
      <c r="D55" s="4"/>
      <c r="E55" s="4"/>
      <c r="F55" s="46"/>
      <c r="G55" s="4"/>
      <c r="H55" s="4"/>
      <c r="I55" s="4"/>
      <c r="J55" s="4"/>
      <c r="K55" s="4"/>
      <c r="L55" s="4"/>
      <c r="M55" s="4"/>
      <c r="N55" s="4"/>
      <c r="O55" s="1">
        <v>0</v>
      </c>
      <c r="P55" s="1">
        <v>847.7</v>
      </c>
      <c r="Q55" s="1">
        <v>1021.7</v>
      </c>
      <c r="R55" s="26">
        <v>1869.4</v>
      </c>
      <c r="S55" s="1">
        <v>1869.4</v>
      </c>
      <c r="T55" s="1">
        <v>1869.4</v>
      </c>
      <c r="U55" s="1">
        <v>0</v>
      </c>
      <c r="V55" s="1">
        <v>0</v>
      </c>
      <c r="W55" s="1">
        <v>0</v>
      </c>
      <c r="X55" s="1">
        <v>0</v>
      </c>
      <c r="Y55" s="1">
        <v>0</v>
      </c>
      <c r="Z55" s="1">
        <v>1695.4</v>
      </c>
      <c r="AA55" s="1"/>
      <c r="AB55" s="26">
        <v>1695.4</v>
      </c>
      <c r="AC55" s="1">
        <v>0</v>
      </c>
      <c r="AD55" s="1">
        <v>1695.4</v>
      </c>
      <c r="AE55" s="1">
        <v>1695.4</v>
      </c>
      <c r="AF55" s="1">
        <v>1695.4</v>
      </c>
      <c r="AG55" s="1">
        <v>174</v>
      </c>
      <c r="AH55" s="47">
        <v>0.90692200706108916</v>
      </c>
      <c r="AI55" s="1">
        <v>174</v>
      </c>
      <c r="AJ55" s="47">
        <v>0.90692200706108916</v>
      </c>
      <c r="AK55" s="1">
        <v>0</v>
      </c>
      <c r="AL55" s="47"/>
      <c r="AM55" s="3"/>
    </row>
    <row r="56" spans="1:39" ht="51" hidden="1" outlineLevel="3">
      <c r="A56" s="4" t="s">
        <v>317</v>
      </c>
      <c r="B56" s="5" t="s">
        <v>318</v>
      </c>
      <c r="C56" s="4" t="s">
        <v>317</v>
      </c>
      <c r="D56" s="4"/>
      <c r="E56" s="4"/>
      <c r="F56" s="46"/>
      <c r="G56" s="4"/>
      <c r="H56" s="4"/>
      <c r="I56" s="4"/>
      <c r="J56" s="4"/>
      <c r="K56" s="4"/>
      <c r="L56" s="4"/>
      <c r="M56" s="4"/>
      <c r="N56" s="4"/>
      <c r="O56" s="1">
        <v>0</v>
      </c>
      <c r="P56" s="1">
        <v>311.5</v>
      </c>
      <c r="Q56" s="1">
        <v>50.7</v>
      </c>
      <c r="R56" s="26">
        <v>362.2</v>
      </c>
      <c r="S56" s="1">
        <v>362.2</v>
      </c>
      <c r="T56" s="1">
        <v>362.2</v>
      </c>
      <c r="U56" s="1">
        <v>0</v>
      </c>
      <c r="V56" s="1">
        <v>0</v>
      </c>
      <c r="W56" s="1">
        <v>0</v>
      </c>
      <c r="X56" s="1">
        <v>0</v>
      </c>
      <c r="Y56" s="1">
        <v>0</v>
      </c>
      <c r="Z56" s="1">
        <v>318.2</v>
      </c>
      <c r="AA56" s="1"/>
      <c r="AB56" s="26">
        <v>318.2</v>
      </c>
      <c r="AC56" s="1">
        <v>0</v>
      </c>
      <c r="AD56" s="1">
        <v>318.2</v>
      </c>
      <c r="AE56" s="1">
        <v>318.2</v>
      </c>
      <c r="AF56" s="1">
        <v>318.2</v>
      </c>
      <c r="AG56" s="1">
        <v>44</v>
      </c>
      <c r="AH56" s="47">
        <v>0.87852015461071231</v>
      </c>
      <c r="AI56" s="1">
        <v>44</v>
      </c>
      <c r="AJ56" s="47">
        <v>0.87852015461071231</v>
      </c>
      <c r="AK56" s="1">
        <v>0</v>
      </c>
      <c r="AL56" s="47"/>
      <c r="AM56" s="3"/>
    </row>
    <row r="57" spans="1:39" ht="51" hidden="1" outlineLevel="2">
      <c r="A57" s="4" t="s">
        <v>319</v>
      </c>
      <c r="B57" s="5" t="s">
        <v>320</v>
      </c>
      <c r="C57" s="4" t="s">
        <v>319</v>
      </c>
      <c r="D57" s="4"/>
      <c r="E57" s="4"/>
      <c r="F57" s="46"/>
      <c r="G57" s="4"/>
      <c r="H57" s="4"/>
      <c r="I57" s="4"/>
      <c r="J57" s="4"/>
      <c r="K57" s="4"/>
      <c r="L57" s="4"/>
      <c r="M57" s="4"/>
      <c r="N57" s="4"/>
      <c r="O57" s="1">
        <v>0</v>
      </c>
      <c r="P57" s="1">
        <v>10242.1</v>
      </c>
      <c r="Q57" s="1">
        <v>3336.8</v>
      </c>
      <c r="R57" s="26">
        <v>13578.9</v>
      </c>
      <c r="S57" s="1">
        <v>13578.9</v>
      </c>
      <c r="T57" s="1">
        <v>13578.9</v>
      </c>
      <c r="U57" s="1">
        <v>0</v>
      </c>
      <c r="V57" s="1">
        <v>0</v>
      </c>
      <c r="W57" s="1">
        <v>0</v>
      </c>
      <c r="X57" s="1">
        <v>0</v>
      </c>
      <c r="Y57" s="1">
        <v>0</v>
      </c>
      <c r="Z57" s="1">
        <v>13380</v>
      </c>
      <c r="AA57" s="1"/>
      <c r="AB57" s="26">
        <v>13380</v>
      </c>
      <c r="AC57" s="1">
        <v>0</v>
      </c>
      <c r="AD57" s="1">
        <v>13380</v>
      </c>
      <c r="AE57" s="1">
        <v>13380</v>
      </c>
      <c r="AF57" s="1">
        <v>13380</v>
      </c>
      <c r="AG57" s="1">
        <v>198.9</v>
      </c>
      <c r="AH57" s="47">
        <v>0.98535227448467844</v>
      </c>
      <c r="AI57" s="1">
        <v>198.9</v>
      </c>
      <c r="AJ57" s="47">
        <v>0.98535227448467844</v>
      </c>
      <c r="AK57" s="1">
        <v>0</v>
      </c>
      <c r="AL57" s="47"/>
      <c r="AM57" s="3"/>
    </row>
    <row r="58" spans="1:39" ht="51" hidden="1" outlineLevel="3">
      <c r="A58" s="4" t="s">
        <v>321</v>
      </c>
      <c r="B58" s="5" t="s">
        <v>322</v>
      </c>
      <c r="C58" s="4" t="s">
        <v>321</v>
      </c>
      <c r="D58" s="4"/>
      <c r="E58" s="4"/>
      <c r="F58" s="46"/>
      <c r="G58" s="4"/>
      <c r="H58" s="4"/>
      <c r="I58" s="4"/>
      <c r="J58" s="4"/>
      <c r="K58" s="4"/>
      <c r="L58" s="4"/>
      <c r="M58" s="4"/>
      <c r="N58" s="4"/>
      <c r="O58" s="1">
        <v>0</v>
      </c>
      <c r="P58" s="1">
        <v>10242.1</v>
      </c>
      <c r="Q58" s="1">
        <v>3336.8</v>
      </c>
      <c r="R58" s="26">
        <v>13578.9</v>
      </c>
      <c r="S58" s="1">
        <v>13578.9</v>
      </c>
      <c r="T58" s="1">
        <v>13578.9</v>
      </c>
      <c r="U58" s="1">
        <v>0</v>
      </c>
      <c r="V58" s="1">
        <v>0</v>
      </c>
      <c r="W58" s="1">
        <v>0</v>
      </c>
      <c r="X58" s="1">
        <v>0</v>
      </c>
      <c r="Y58" s="1">
        <v>0</v>
      </c>
      <c r="Z58" s="1">
        <v>13380</v>
      </c>
      <c r="AA58" s="1"/>
      <c r="AB58" s="26">
        <v>13380</v>
      </c>
      <c r="AC58" s="1">
        <v>0</v>
      </c>
      <c r="AD58" s="1">
        <v>13380</v>
      </c>
      <c r="AE58" s="1">
        <v>13380</v>
      </c>
      <c r="AF58" s="1">
        <v>13380</v>
      </c>
      <c r="AG58" s="1">
        <v>198.9</v>
      </c>
      <c r="AH58" s="47">
        <v>0.98535227448467844</v>
      </c>
      <c r="AI58" s="1">
        <v>198.9</v>
      </c>
      <c r="AJ58" s="47">
        <v>0.98535227448467844</v>
      </c>
      <c r="AK58" s="1">
        <v>0</v>
      </c>
      <c r="AL58" s="47"/>
      <c r="AM58" s="3"/>
    </row>
    <row r="59" spans="1:39" ht="63.75" hidden="1" outlineLevel="2">
      <c r="A59" s="4" t="s">
        <v>323</v>
      </c>
      <c r="B59" s="5" t="s">
        <v>324</v>
      </c>
      <c r="C59" s="4" t="s">
        <v>323</v>
      </c>
      <c r="D59" s="4"/>
      <c r="E59" s="4"/>
      <c r="F59" s="46"/>
      <c r="G59" s="4"/>
      <c r="H59" s="4"/>
      <c r="I59" s="4"/>
      <c r="J59" s="4"/>
      <c r="K59" s="4"/>
      <c r="L59" s="4"/>
      <c r="M59" s="4"/>
      <c r="N59" s="4"/>
      <c r="O59" s="1">
        <v>0</v>
      </c>
      <c r="P59" s="1">
        <v>37</v>
      </c>
      <c r="Q59" s="1">
        <v>0</v>
      </c>
      <c r="R59" s="26">
        <v>37</v>
      </c>
      <c r="S59" s="1">
        <v>37</v>
      </c>
      <c r="T59" s="1">
        <v>37</v>
      </c>
      <c r="U59" s="1">
        <v>0</v>
      </c>
      <c r="V59" s="1">
        <v>0</v>
      </c>
      <c r="W59" s="1">
        <v>0</v>
      </c>
      <c r="X59" s="1">
        <v>0</v>
      </c>
      <c r="Y59" s="1">
        <v>0</v>
      </c>
      <c r="Z59" s="1">
        <v>16.803629999999998</v>
      </c>
      <c r="AA59" s="1"/>
      <c r="AB59" s="26">
        <v>16.803629999999998</v>
      </c>
      <c r="AC59" s="1">
        <v>0</v>
      </c>
      <c r="AD59" s="1">
        <v>16.803629999999998</v>
      </c>
      <c r="AE59" s="1">
        <v>16.803629999999998</v>
      </c>
      <c r="AF59" s="1">
        <v>16.803629999999998</v>
      </c>
      <c r="AG59" s="1">
        <v>20.196370000000002</v>
      </c>
      <c r="AH59" s="47">
        <v>0.45415216216216214</v>
      </c>
      <c r="AI59" s="1">
        <v>20.196370000000002</v>
      </c>
      <c r="AJ59" s="47">
        <v>0.45415216216216214</v>
      </c>
      <c r="AK59" s="1">
        <v>0</v>
      </c>
      <c r="AL59" s="47"/>
      <c r="AM59" s="3"/>
    </row>
    <row r="60" spans="1:39" ht="63.75" hidden="1" outlineLevel="3">
      <c r="A60" s="4" t="s">
        <v>325</v>
      </c>
      <c r="B60" s="5" t="s">
        <v>326</v>
      </c>
      <c r="C60" s="4" t="s">
        <v>325</v>
      </c>
      <c r="D60" s="4"/>
      <c r="E60" s="4"/>
      <c r="F60" s="46"/>
      <c r="G60" s="4"/>
      <c r="H60" s="4"/>
      <c r="I60" s="4"/>
      <c r="J60" s="4"/>
      <c r="K60" s="4"/>
      <c r="L60" s="4"/>
      <c r="M60" s="4"/>
      <c r="N60" s="4"/>
      <c r="O60" s="1">
        <v>0</v>
      </c>
      <c r="P60" s="1">
        <v>37</v>
      </c>
      <c r="Q60" s="1">
        <v>0</v>
      </c>
      <c r="R60" s="26">
        <v>37</v>
      </c>
      <c r="S60" s="1">
        <v>37</v>
      </c>
      <c r="T60" s="1">
        <v>37</v>
      </c>
      <c r="U60" s="1">
        <v>0</v>
      </c>
      <c r="V60" s="1">
        <v>0</v>
      </c>
      <c r="W60" s="1">
        <v>0</v>
      </c>
      <c r="X60" s="1">
        <v>0</v>
      </c>
      <c r="Y60" s="1">
        <v>0</v>
      </c>
      <c r="Z60" s="1">
        <v>16.803629999999998</v>
      </c>
      <c r="AA60" s="1"/>
      <c r="AB60" s="26">
        <v>16.803629999999998</v>
      </c>
      <c r="AC60" s="1">
        <v>0</v>
      </c>
      <c r="AD60" s="1">
        <v>16.803629999999998</v>
      </c>
      <c r="AE60" s="1">
        <v>16.803629999999998</v>
      </c>
      <c r="AF60" s="1">
        <v>16.803629999999998</v>
      </c>
      <c r="AG60" s="1">
        <v>20.196370000000002</v>
      </c>
      <c r="AH60" s="47">
        <v>0.45415216216216214</v>
      </c>
      <c r="AI60" s="1">
        <v>20.196370000000002</v>
      </c>
      <c r="AJ60" s="47">
        <v>0.45415216216216214</v>
      </c>
      <c r="AK60" s="1">
        <v>0</v>
      </c>
      <c r="AL60" s="47"/>
      <c r="AM60" s="3"/>
    </row>
    <row r="61" spans="1:39" ht="51" hidden="1" outlineLevel="2">
      <c r="A61" s="4" t="s">
        <v>327</v>
      </c>
      <c r="B61" s="5" t="s">
        <v>328</v>
      </c>
      <c r="C61" s="4" t="s">
        <v>327</v>
      </c>
      <c r="D61" s="4"/>
      <c r="E61" s="4"/>
      <c r="F61" s="46"/>
      <c r="G61" s="4"/>
      <c r="H61" s="4"/>
      <c r="I61" s="4"/>
      <c r="J61" s="4"/>
      <c r="K61" s="4"/>
      <c r="L61" s="4"/>
      <c r="M61" s="4"/>
      <c r="N61" s="4"/>
      <c r="O61" s="1">
        <v>0</v>
      </c>
      <c r="P61" s="1">
        <v>910.4</v>
      </c>
      <c r="Q61" s="1">
        <v>-651.70000000000005</v>
      </c>
      <c r="R61" s="26">
        <v>258.7</v>
      </c>
      <c r="S61" s="1">
        <v>258.7</v>
      </c>
      <c r="T61" s="1">
        <v>258.7</v>
      </c>
      <c r="U61" s="1">
        <v>0</v>
      </c>
      <c r="V61" s="1">
        <v>0</v>
      </c>
      <c r="W61" s="1">
        <v>0</v>
      </c>
      <c r="X61" s="1">
        <v>0</v>
      </c>
      <c r="Y61" s="1">
        <v>0</v>
      </c>
      <c r="Z61" s="1">
        <v>188.37172000000001</v>
      </c>
      <c r="AA61" s="1"/>
      <c r="AB61" s="26">
        <v>188.37172000000001</v>
      </c>
      <c r="AC61" s="1">
        <v>0</v>
      </c>
      <c r="AD61" s="1">
        <v>188.37172000000001</v>
      </c>
      <c r="AE61" s="1">
        <v>188.37172000000001</v>
      </c>
      <c r="AF61" s="1">
        <v>188.37172000000001</v>
      </c>
      <c r="AG61" s="1">
        <v>70.328280000000007</v>
      </c>
      <c r="AH61" s="47">
        <v>0.7281473521453421</v>
      </c>
      <c r="AI61" s="1">
        <v>70.328280000000007</v>
      </c>
      <c r="AJ61" s="47">
        <v>0.7281473521453421</v>
      </c>
      <c r="AK61" s="1">
        <v>0</v>
      </c>
      <c r="AL61" s="47"/>
      <c r="AM61" s="3"/>
    </row>
    <row r="62" spans="1:39" ht="51" hidden="1" outlineLevel="3">
      <c r="A62" s="4" t="s">
        <v>329</v>
      </c>
      <c r="B62" s="5" t="s">
        <v>330</v>
      </c>
      <c r="C62" s="4" t="s">
        <v>329</v>
      </c>
      <c r="D62" s="4"/>
      <c r="E62" s="4"/>
      <c r="F62" s="46"/>
      <c r="G62" s="4"/>
      <c r="H62" s="4"/>
      <c r="I62" s="4"/>
      <c r="J62" s="4"/>
      <c r="K62" s="4"/>
      <c r="L62" s="4"/>
      <c r="M62" s="4"/>
      <c r="N62" s="4"/>
      <c r="O62" s="1">
        <v>0</v>
      </c>
      <c r="P62" s="1">
        <v>910.4</v>
      </c>
      <c r="Q62" s="1">
        <v>-651.70000000000005</v>
      </c>
      <c r="R62" s="26">
        <v>258.7</v>
      </c>
      <c r="S62" s="1">
        <v>258.7</v>
      </c>
      <c r="T62" s="1">
        <v>258.7</v>
      </c>
      <c r="U62" s="1">
        <v>0</v>
      </c>
      <c r="V62" s="1">
        <v>0</v>
      </c>
      <c r="W62" s="1">
        <v>0</v>
      </c>
      <c r="X62" s="1">
        <v>0</v>
      </c>
      <c r="Y62" s="1">
        <v>0</v>
      </c>
      <c r="Z62" s="1">
        <v>188.37172000000001</v>
      </c>
      <c r="AA62" s="1"/>
      <c r="AB62" s="26">
        <v>188.37172000000001</v>
      </c>
      <c r="AC62" s="1">
        <v>0</v>
      </c>
      <c r="AD62" s="1">
        <v>188.37172000000001</v>
      </c>
      <c r="AE62" s="1">
        <v>188.37172000000001</v>
      </c>
      <c r="AF62" s="1">
        <v>188.37172000000001</v>
      </c>
      <c r="AG62" s="1">
        <v>70.328280000000007</v>
      </c>
      <c r="AH62" s="47">
        <v>0.7281473521453421</v>
      </c>
      <c r="AI62" s="1">
        <v>70.328280000000007</v>
      </c>
      <c r="AJ62" s="47">
        <v>0.7281473521453421</v>
      </c>
      <c r="AK62" s="1">
        <v>0</v>
      </c>
      <c r="AL62" s="47"/>
      <c r="AM62" s="3"/>
    </row>
    <row r="63" spans="1:39" ht="38.25" hidden="1" outlineLevel="2">
      <c r="A63" s="4" t="s">
        <v>331</v>
      </c>
      <c r="B63" s="5" t="s">
        <v>332</v>
      </c>
      <c r="C63" s="4" t="s">
        <v>331</v>
      </c>
      <c r="D63" s="4"/>
      <c r="E63" s="4"/>
      <c r="F63" s="46"/>
      <c r="G63" s="4"/>
      <c r="H63" s="4"/>
      <c r="I63" s="4"/>
      <c r="J63" s="4"/>
      <c r="K63" s="4"/>
      <c r="L63" s="4"/>
      <c r="M63" s="4"/>
      <c r="N63" s="4"/>
      <c r="O63" s="1">
        <v>0</v>
      </c>
      <c r="P63" s="1">
        <v>0</v>
      </c>
      <c r="Q63" s="1">
        <v>1370.3</v>
      </c>
      <c r="R63" s="26">
        <v>1370.3</v>
      </c>
      <c r="S63" s="1">
        <v>1370.3</v>
      </c>
      <c r="T63" s="1">
        <v>1370.3</v>
      </c>
      <c r="U63" s="1">
        <v>0</v>
      </c>
      <c r="V63" s="1">
        <v>0</v>
      </c>
      <c r="W63" s="1">
        <v>0</v>
      </c>
      <c r="X63" s="1">
        <v>0</v>
      </c>
      <c r="Y63" s="1">
        <v>0</v>
      </c>
      <c r="Z63" s="1">
        <v>0</v>
      </c>
      <c r="AA63" s="1"/>
      <c r="AB63" s="26">
        <v>0</v>
      </c>
      <c r="AC63" s="1">
        <v>0</v>
      </c>
      <c r="AD63" s="1">
        <v>0</v>
      </c>
      <c r="AE63" s="1">
        <v>0</v>
      </c>
      <c r="AF63" s="1">
        <v>0</v>
      </c>
      <c r="AG63" s="1">
        <v>1370.3</v>
      </c>
      <c r="AH63" s="47">
        <v>0</v>
      </c>
      <c r="AI63" s="1">
        <v>1370.3</v>
      </c>
      <c r="AJ63" s="47">
        <v>0</v>
      </c>
      <c r="AK63" s="1">
        <v>0</v>
      </c>
      <c r="AL63" s="47"/>
      <c r="AM63" s="3"/>
    </row>
    <row r="64" spans="1:39" ht="38.25" hidden="1" outlineLevel="3">
      <c r="A64" s="4" t="s">
        <v>333</v>
      </c>
      <c r="B64" s="5" t="s">
        <v>334</v>
      </c>
      <c r="C64" s="4" t="s">
        <v>333</v>
      </c>
      <c r="D64" s="4"/>
      <c r="E64" s="4"/>
      <c r="F64" s="46"/>
      <c r="G64" s="4"/>
      <c r="H64" s="4"/>
      <c r="I64" s="4"/>
      <c r="J64" s="4"/>
      <c r="K64" s="4"/>
      <c r="L64" s="4"/>
      <c r="M64" s="4"/>
      <c r="N64" s="4"/>
      <c r="O64" s="1">
        <v>0</v>
      </c>
      <c r="P64" s="1">
        <v>0</v>
      </c>
      <c r="Q64" s="1">
        <v>1370.3</v>
      </c>
      <c r="R64" s="26">
        <v>1370.3</v>
      </c>
      <c r="S64" s="1">
        <v>1370.3</v>
      </c>
      <c r="T64" s="1">
        <v>1370.3</v>
      </c>
      <c r="U64" s="1">
        <v>0</v>
      </c>
      <c r="V64" s="1">
        <v>0</v>
      </c>
      <c r="W64" s="1">
        <v>0</v>
      </c>
      <c r="X64" s="1">
        <v>0</v>
      </c>
      <c r="Y64" s="1">
        <v>0</v>
      </c>
      <c r="Z64" s="1">
        <v>0</v>
      </c>
      <c r="AA64" s="1"/>
      <c r="AB64" s="26">
        <v>0</v>
      </c>
      <c r="AC64" s="1">
        <v>0</v>
      </c>
      <c r="AD64" s="1">
        <v>0</v>
      </c>
      <c r="AE64" s="1">
        <v>0</v>
      </c>
      <c r="AF64" s="1">
        <v>0</v>
      </c>
      <c r="AG64" s="1">
        <v>1370.3</v>
      </c>
      <c r="AH64" s="47">
        <v>0</v>
      </c>
      <c r="AI64" s="1">
        <v>1370.3</v>
      </c>
      <c r="AJ64" s="47">
        <v>0</v>
      </c>
      <c r="AK64" s="1">
        <v>0</v>
      </c>
      <c r="AL64" s="47"/>
      <c r="AM64" s="3"/>
    </row>
    <row r="65" spans="1:39" ht="38.25" hidden="1" outlineLevel="2">
      <c r="A65" s="4" t="s">
        <v>335</v>
      </c>
      <c r="B65" s="5" t="s">
        <v>336</v>
      </c>
      <c r="C65" s="4" t="s">
        <v>335</v>
      </c>
      <c r="D65" s="4"/>
      <c r="E65" s="4"/>
      <c r="F65" s="46"/>
      <c r="G65" s="4"/>
      <c r="H65" s="4"/>
      <c r="I65" s="4"/>
      <c r="J65" s="4"/>
      <c r="K65" s="4"/>
      <c r="L65" s="4"/>
      <c r="M65" s="4"/>
      <c r="N65" s="4"/>
      <c r="O65" s="1">
        <v>0</v>
      </c>
      <c r="P65" s="1">
        <v>4130.8</v>
      </c>
      <c r="Q65" s="1">
        <v>0</v>
      </c>
      <c r="R65" s="26">
        <v>4130.8</v>
      </c>
      <c r="S65" s="1">
        <v>4130.8</v>
      </c>
      <c r="T65" s="1">
        <v>4130.8</v>
      </c>
      <c r="U65" s="1">
        <v>0</v>
      </c>
      <c r="V65" s="1">
        <v>0</v>
      </c>
      <c r="W65" s="1">
        <v>0</v>
      </c>
      <c r="X65" s="1">
        <v>0</v>
      </c>
      <c r="Y65" s="1">
        <v>0</v>
      </c>
      <c r="Z65" s="1">
        <v>3082.5919199999998</v>
      </c>
      <c r="AA65" s="1"/>
      <c r="AB65" s="26">
        <v>3082.5919199999998</v>
      </c>
      <c r="AC65" s="1">
        <v>0</v>
      </c>
      <c r="AD65" s="1">
        <v>3082.5919199999998</v>
      </c>
      <c r="AE65" s="1">
        <v>3082.5919199999998</v>
      </c>
      <c r="AF65" s="1">
        <v>3082.5919199999998</v>
      </c>
      <c r="AG65" s="1">
        <v>1048.2080800000001</v>
      </c>
      <c r="AH65" s="47">
        <v>0.74624574416577905</v>
      </c>
      <c r="AI65" s="1">
        <v>1048.2080800000001</v>
      </c>
      <c r="AJ65" s="47">
        <v>0.74624574416577905</v>
      </c>
      <c r="AK65" s="1">
        <v>0</v>
      </c>
      <c r="AL65" s="47"/>
      <c r="AM65" s="3"/>
    </row>
    <row r="66" spans="1:39" ht="38.25" hidden="1" outlineLevel="3">
      <c r="A66" s="4" t="s">
        <v>337</v>
      </c>
      <c r="B66" s="5" t="s">
        <v>338</v>
      </c>
      <c r="C66" s="4" t="s">
        <v>337</v>
      </c>
      <c r="D66" s="4"/>
      <c r="E66" s="4"/>
      <c r="F66" s="46"/>
      <c r="G66" s="4"/>
      <c r="H66" s="4"/>
      <c r="I66" s="4"/>
      <c r="J66" s="4"/>
      <c r="K66" s="4"/>
      <c r="L66" s="4"/>
      <c r="M66" s="4"/>
      <c r="N66" s="4"/>
      <c r="O66" s="1">
        <v>0</v>
      </c>
      <c r="P66" s="1">
        <v>4130.8</v>
      </c>
      <c r="Q66" s="1">
        <v>0</v>
      </c>
      <c r="R66" s="26">
        <v>4130.8</v>
      </c>
      <c r="S66" s="1">
        <v>4130.8</v>
      </c>
      <c r="T66" s="1">
        <v>4130.8</v>
      </c>
      <c r="U66" s="1">
        <v>0</v>
      </c>
      <c r="V66" s="1">
        <v>0</v>
      </c>
      <c r="W66" s="1">
        <v>0</v>
      </c>
      <c r="X66" s="1">
        <v>0</v>
      </c>
      <c r="Y66" s="1">
        <v>0</v>
      </c>
      <c r="Z66" s="1">
        <v>3082.5919199999998</v>
      </c>
      <c r="AA66" s="1"/>
      <c r="AB66" s="26">
        <v>3082.5919199999998</v>
      </c>
      <c r="AC66" s="1">
        <v>0</v>
      </c>
      <c r="AD66" s="1">
        <v>3082.5919199999998</v>
      </c>
      <c r="AE66" s="1">
        <v>3082.5919199999998</v>
      </c>
      <c r="AF66" s="1">
        <v>3082.5919199999998</v>
      </c>
      <c r="AG66" s="1">
        <v>1048.2080800000001</v>
      </c>
      <c r="AH66" s="47">
        <v>0.74624574416577905</v>
      </c>
      <c r="AI66" s="1">
        <v>1048.2080800000001</v>
      </c>
      <c r="AJ66" s="47">
        <v>0.74624574416577905</v>
      </c>
      <c r="AK66" s="1">
        <v>0</v>
      </c>
      <c r="AL66" s="47"/>
      <c r="AM66" s="3"/>
    </row>
    <row r="67" spans="1:39" hidden="1" outlineLevel="1">
      <c r="A67" s="4" t="s">
        <v>339</v>
      </c>
      <c r="B67" s="5" t="s">
        <v>340</v>
      </c>
      <c r="C67" s="4" t="s">
        <v>339</v>
      </c>
      <c r="D67" s="4"/>
      <c r="E67" s="4"/>
      <c r="F67" s="46"/>
      <c r="G67" s="4"/>
      <c r="H67" s="4"/>
      <c r="I67" s="4"/>
      <c r="J67" s="4"/>
      <c r="K67" s="4"/>
      <c r="L67" s="4"/>
      <c r="M67" s="4"/>
      <c r="N67" s="4"/>
      <c r="O67" s="1">
        <v>0</v>
      </c>
      <c r="P67" s="1">
        <v>0</v>
      </c>
      <c r="Q67" s="1">
        <v>2799.4</v>
      </c>
      <c r="R67" s="26">
        <v>2799.4</v>
      </c>
      <c r="S67" s="1">
        <v>2799.4</v>
      </c>
      <c r="T67" s="1">
        <v>2799.4</v>
      </c>
      <c r="U67" s="1">
        <v>0</v>
      </c>
      <c r="V67" s="1">
        <v>0</v>
      </c>
      <c r="W67" s="1">
        <v>0</v>
      </c>
      <c r="X67" s="1">
        <v>0</v>
      </c>
      <c r="Y67" s="1">
        <v>0</v>
      </c>
      <c r="Z67" s="1">
        <v>2799.4</v>
      </c>
      <c r="AA67" s="1"/>
      <c r="AB67" s="26">
        <v>2799.4</v>
      </c>
      <c r="AC67" s="1">
        <v>0</v>
      </c>
      <c r="AD67" s="1">
        <v>2799.4</v>
      </c>
      <c r="AE67" s="1">
        <v>2799.4</v>
      </c>
      <c r="AF67" s="1">
        <v>2799.4</v>
      </c>
      <c r="AG67" s="1">
        <v>0</v>
      </c>
      <c r="AH67" s="47">
        <v>1</v>
      </c>
      <c r="AI67" s="1">
        <v>0</v>
      </c>
      <c r="AJ67" s="47">
        <v>1</v>
      </c>
      <c r="AK67" s="1">
        <v>0</v>
      </c>
      <c r="AL67" s="47"/>
      <c r="AM67" s="3"/>
    </row>
    <row r="68" spans="1:39" ht="25.5" hidden="1" outlineLevel="2">
      <c r="A68" s="4" t="s">
        <v>341</v>
      </c>
      <c r="B68" s="5" t="s">
        <v>342</v>
      </c>
      <c r="C68" s="4" t="s">
        <v>341</v>
      </c>
      <c r="D68" s="4"/>
      <c r="E68" s="4"/>
      <c r="F68" s="46"/>
      <c r="G68" s="4"/>
      <c r="H68" s="4"/>
      <c r="I68" s="4"/>
      <c r="J68" s="4"/>
      <c r="K68" s="4"/>
      <c r="L68" s="4"/>
      <c r="M68" s="4"/>
      <c r="N68" s="4"/>
      <c r="O68" s="1">
        <v>0</v>
      </c>
      <c r="P68" s="1">
        <v>0</v>
      </c>
      <c r="Q68" s="1">
        <v>2799.4</v>
      </c>
      <c r="R68" s="26">
        <v>2799.4</v>
      </c>
      <c r="S68" s="1">
        <v>2799.4</v>
      </c>
      <c r="T68" s="1">
        <v>2799.4</v>
      </c>
      <c r="U68" s="1">
        <v>0</v>
      </c>
      <c r="V68" s="1">
        <v>0</v>
      </c>
      <c r="W68" s="1">
        <v>0</v>
      </c>
      <c r="X68" s="1">
        <v>0</v>
      </c>
      <c r="Y68" s="1">
        <v>0</v>
      </c>
      <c r="Z68" s="1">
        <v>2799.4</v>
      </c>
      <c r="AA68" s="1"/>
      <c r="AB68" s="26">
        <v>2799.4</v>
      </c>
      <c r="AC68" s="1">
        <v>0</v>
      </c>
      <c r="AD68" s="1">
        <v>2799.4</v>
      </c>
      <c r="AE68" s="1">
        <v>2799.4</v>
      </c>
      <c r="AF68" s="1">
        <v>2799.4</v>
      </c>
      <c r="AG68" s="1">
        <v>0</v>
      </c>
      <c r="AH68" s="47">
        <v>1</v>
      </c>
      <c r="AI68" s="1">
        <v>0</v>
      </c>
      <c r="AJ68" s="47">
        <v>1</v>
      </c>
      <c r="AK68" s="1">
        <v>0</v>
      </c>
      <c r="AL68" s="47"/>
      <c r="AM68" s="3"/>
    </row>
    <row r="69" spans="1:39" ht="25.5" hidden="1" outlineLevel="3">
      <c r="A69" s="4" t="s">
        <v>343</v>
      </c>
      <c r="B69" s="5" t="s">
        <v>344</v>
      </c>
      <c r="C69" s="4" t="s">
        <v>343</v>
      </c>
      <c r="D69" s="4"/>
      <c r="E69" s="4"/>
      <c r="F69" s="46"/>
      <c r="G69" s="4"/>
      <c r="H69" s="4"/>
      <c r="I69" s="4"/>
      <c r="J69" s="4"/>
      <c r="K69" s="4"/>
      <c r="L69" s="4"/>
      <c r="M69" s="4"/>
      <c r="N69" s="4"/>
      <c r="O69" s="1">
        <v>0</v>
      </c>
      <c r="P69" s="1">
        <v>0</v>
      </c>
      <c r="Q69" s="1">
        <v>2799.4</v>
      </c>
      <c r="R69" s="26">
        <v>2799.4</v>
      </c>
      <c r="S69" s="1">
        <v>2799.4</v>
      </c>
      <c r="T69" s="1">
        <v>2799.4</v>
      </c>
      <c r="U69" s="1">
        <v>0</v>
      </c>
      <c r="V69" s="1">
        <v>0</v>
      </c>
      <c r="W69" s="1">
        <v>0</v>
      </c>
      <c r="X69" s="1">
        <v>0</v>
      </c>
      <c r="Y69" s="1">
        <v>0</v>
      </c>
      <c r="Z69" s="1">
        <v>2799.4</v>
      </c>
      <c r="AA69" s="1"/>
      <c r="AB69" s="26">
        <v>2799.4</v>
      </c>
      <c r="AC69" s="1">
        <v>0</v>
      </c>
      <c r="AD69" s="1">
        <v>2799.4</v>
      </c>
      <c r="AE69" s="1">
        <v>2799.4</v>
      </c>
      <c r="AF69" s="1">
        <v>2799.4</v>
      </c>
      <c r="AG69" s="1">
        <v>0</v>
      </c>
      <c r="AH69" s="47">
        <v>1</v>
      </c>
      <c r="AI69" s="1">
        <v>0</v>
      </c>
      <c r="AJ69" s="47">
        <v>1</v>
      </c>
      <c r="AK69" s="1">
        <v>0</v>
      </c>
      <c r="AL69" s="47"/>
      <c r="AM69" s="3"/>
    </row>
    <row r="70" spans="1:39" ht="25.5" hidden="1" outlineLevel="1">
      <c r="A70" s="4" t="s">
        <v>345</v>
      </c>
      <c r="B70" s="5" t="s">
        <v>346</v>
      </c>
      <c r="C70" s="4" t="s">
        <v>345</v>
      </c>
      <c r="D70" s="4"/>
      <c r="E70" s="4"/>
      <c r="F70" s="46"/>
      <c r="G70" s="4"/>
      <c r="H70" s="4"/>
      <c r="I70" s="4"/>
      <c r="J70" s="4"/>
      <c r="K70" s="4"/>
      <c r="L70" s="4"/>
      <c r="M70" s="4"/>
      <c r="N70" s="4"/>
      <c r="O70" s="1">
        <v>0</v>
      </c>
      <c r="P70" s="1">
        <v>52800</v>
      </c>
      <c r="Q70" s="1">
        <v>312588.94199999998</v>
      </c>
      <c r="R70" s="26">
        <v>365388.94199999998</v>
      </c>
      <c r="S70" s="1">
        <v>365388.94199999998</v>
      </c>
      <c r="T70" s="1">
        <v>365388.94199999998</v>
      </c>
      <c r="U70" s="1">
        <v>0</v>
      </c>
      <c r="V70" s="1">
        <v>0</v>
      </c>
      <c r="W70" s="1">
        <v>0</v>
      </c>
      <c r="X70" s="1">
        <v>0</v>
      </c>
      <c r="Y70" s="1">
        <v>0</v>
      </c>
      <c r="Z70" s="1">
        <v>102</v>
      </c>
      <c r="AA70" s="1"/>
      <c r="AB70" s="26">
        <v>102</v>
      </c>
      <c r="AC70" s="1">
        <v>0</v>
      </c>
      <c r="AD70" s="1">
        <v>102</v>
      </c>
      <c r="AE70" s="1">
        <v>102</v>
      </c>
      <c r="AF70" s="1">
        <v>102</v>
      </c>
      <c r="AG70" s="1">
        <v>365286.94199999998</v>
      </c>
      <c r="AH70" s="47">
        <v>2.7915458919388974E-4</v>
      </c>
      <c r="AI70" s="1">
        <v>365286.94199999998</v>
      </c>
      <c r="AJ70" s="47">
        <v>2.7915458919388974E-4</v>
      </c>
      <c r="AK70" s="1">
        <v>0</v>
      </c>
      <c r="AL70" s="47"/>
      <c r="AM70" s="3"/>
    </row>
    <row r="71" spans="1:39" ht="51" hidden="1" outlineLevel="2">
      <c r="A71" s="4" t="s">
        <v>347</v>
      </c>
      <c r="B71" s="5" t="s">
        <v>348</v>
      </c>
      <c r="C71" s="4" t="s">
        <v>347</v>
      </c>
      <c r="D71" s="4"/>
      <c r="E71" s="4"/>
      <c r="F71" s="46"/>
      <c r="G71" s="4"/>
      <c r="H71" s="4"/>
      <c r="I71" s="4"/>
      <c r="J71" s="4"/>
      <c r="K71" s="4"/>
      <c r="L71" s="4"/>
      <c r="M71" s="4"/>
      <c r="N71" s="4"/>
      <c r="O71" s="1">
        <v>0</v>
      </c>
      <c r="P71" s="1">
        <v>52800</v>
      </c>
      <c r="Q71" s="1">
        <v>312588.94199999998</v>
      </c>
      <c r="R71" s="26">
        <v>365388.94199999998</v>
      </c>
      <c r="S71" s="1">
        <v>365388.94199999998</v>
      </c>
      <c r="T71" s="1">
        <v>365388.94199999998</v>
      </c>
      <c r="U71" s="1">
        <v>0</v>
      </c>
      <c r="V71" s="1">
        <v>0</v>
      </c>
      <c r="W71" s="1">
        <v>0</v>
      </c>
      <c r="X71" s="1">
        <v>0</v>
      </c>
      <c r="Y71" s="1">
        <v>0</v>
      </c>
      <c r="Z71" s="1">
        <v>102</v>
      </c>
      <c r="AA71" s="1"/>
      <c r="AB71" s="26">
        <v>102</v>
      </c>
      <c r="AC71" s="1">
        <v>0</v>
      </c>
      <c r="AD71" s="1">
        <v>102</v>
      </c>
      <c r="AE71" s="1">
        <v>102</v>
      </c>
      <c r="AF71" s="1">
        <v>102</v>
      </c>
      <c r="AG71" s="1">
        <v>365286.94199999998</v>
      </c>
      <c r="AH71" s="47">
        <v>2.7915458919388974E-4</v>
      </c>
      <c r="AI71" s="1">
        <v>365286.94199999998</v>
      </c>
      <c r="AJ71" s="47">
        <v>2.7915458919388974E-4</v>
      </c>
      <c r="AK71" s="1">
        <v>0</v>
      </c>
      <c r="AL71" s="47"/>
      <c r="AM71" s="3"/>
    </row>
    <row r="72" spans="1:39" ht="51" hidden="1" outlineLevel="3">
      <c r="A72" s="4" t="s">
        <v>349</v>
      </c>
      <c r="B72" s="5" t="s">
        <v>350</v>
      </c>
      <c r="C72" s="4" t="s">
        <v>349</v>
      </c>
      <c r="D72" s="4"/>
      <c r="E72" s="4"/>
      <c r="F72" s="46"/>
      <c r="G72" s="4"/>
      <c r="H72" s="4"/>
      <c r="I72" s="4"/>
      <c r="J72" s="4"/>
      <c r="K72" s="4"/>
      <c r="L72" s="4"/>
      <c r="M72" s="4"/>
      <c r="N72" s="4"/>
      <c r="O72" s="1">
        <v>0</v>
      </c>
      <c r="P72" s="1">
        <v>52800</v>
      </c>
      <c r="Q72" s="1">
        <v>312588.94199999998</v>
      </c>
      <c r="R72" s="26">
        <v>365388.94199999998</v>
      </c>
      <c r="S72" s="1">
        <v>365388.94199999998</v>
      </c>
      <c r="T72" s="1">
        <v>365388.94199999998</v>
      </c>
      <c r="U72" s="1">
        <v>0</v>
      </c>
      <c r="V72" s="1">
        <v>0</v>
      </c>
      <c r="W72" s="1">
        <v>0</v>
      </c>
      <c r="X72" s="1">
        <v>0</v>
      </c>
      <c r="Y72" s="1">
        <v>0</v>
      </c>
      <c r="Z72" s="1">
        <v>102</v>
      </c>
      <c r="AA72" s="1"/>
      <c r="AB72" s="26">
        <v>102</v>
      </c>
      <c r="AC72" s="1">
        <v>0</v>
      </c>
      <c r="AD72" s="1">
        <v>102</v>
      </c>
      <c r="AE72" s="1">
        <v>102</v>
      </c>
      <c r="AF72" s="1">
        <v>102</v>
      </c>
      <c r="AG72" s="1">
        <v>365286.94199999998</v>
      </c>
      <c r="AH72" s="47">
        <v>2.7915458919388974E-4</v>
      </c>
      <c r="AI72" s="1">
        <v>365286.94199999998</v>
      </c>
      <c r="AJ72" s="47">
        <v>2.7915458919388974E-4</v>
      </c>
      <c r="AK72" s="1">
        <v>0</v>
      </c>
      <c r="AL72" s="47"/>
      <c r="AM72" s="3"/>
    </row>
    <row r="73" spans="1:39" ht="76.5" hidden="1" outlineLevel="1">
      <c r="A73" s="4" t="s">
        <v>351</v>
      </c>
      <c r="B73" s="5" t="s">
        <v>352</v>
      </c>
      <c r="C73" s="4" t="s">
        <v>351</v>
      </c>
      <c r="D73" s="4"/>
      <c r="E73" s="4"/>
      <c r="F73" s="46"/>
      <c r="G73" s="4"/>
      <c r="H73" s="4"/>
      <c r="I73" s="4"/>
      <c r="J73" s="4"/>
      <c r="K73" s="4"/>
      <c r="L73" s="4"/>
      <c r="M73" s="4"/>
      <c r="N73" s="4"/>
      <c r="O73" s="1">
        <v>0</v>
      </c>
      <c r="P73" s="1">
        <v>0</v>
      </c>
      <c r="Q73" s="1">
        <v>0</v>
      </c>
      <c r="R73" s="26">
        <v>0</v>
      </c>
      <c r="S73" s="1">
        <v>0</v>
      </c>
      <c r="T73" s="1">
        <v>0</v>
      </c>
      <c r="U73" s="1">
        <v>0</v>
      </c>
      <c r="V73" s="1">
        <v>0</v>
      </c>
      <c r="W73" s="1">
        <v>0</v>
      </c>
      <c r="X73" s="1">
        <v>0</v>
      </c>
      <c r="Y73" s="1">
        <v>0</v>
      </c>
      <c r="Z73" s="1">
        <v>113.97564</v>
      </c>
      <c r="AA73" s="1"/>
      <c r="AB73" s="26">
        <v>113.97564</v>
      </c>
      <c r="AC73" s="1">
        <v>0</v>
      </c>
      <c r="AD73" s="1">
        <v>113.97564</v>
      </c>
      <c r="AE73" s="1">
        <v>113.97564</v>
      </c>
      <c r="AF73" s="1">
        <v>113.97564</v>
      </c>
      <c r="AG73" s="1">
        <v>-113.97564</v>
      </c>
      <c r="AH73" s="47"/>
      <c r="AI73" s="1">
        <v>-113.97564</v>
      </c>
      <c r="AJ73" s="47"/>
      <c r="AK73" s="1">
        <v>0</v>
      </c>
      <c r="AL73" s="47"/>
      <c r="AM73" s="3"/>
    </row>
    <row r="74" spans="1:39" ht="38.25" hidden="1" outlineLevel="2">
      <c r="A74" s="4" t="s">
        <v>353</v>
      </c>
      <c r="B74" s="5" t="s">
        <v>354</v>
      </c>
      <c r="C74" s="4" t="s">
        <v>353</v>
      </c>
      <c r="D74" s="4"/>
      <c r="E74" s="4"/>
      <c r="F74" s="46"/>
      <c r="G74" s="4"/>
      <c r="H74" s="4"/>
      <c r="I74" s="4"/>
      <c r="J74" s="4"/>
      <c r="K74" s="4"/>
      <c r="L74" s="4"/>
      <c r="M74" s="4"/>
      <c r="N74" s="4"/>
      <c r="O74" s="1">
        <v>0</v>
      </c>
      <c r="P74" s="1">
        <v>0</v>
      </c>
      <c r="Q74" s="1">
        <v>0</v>
      </c>
      <c r="R74" s="26">
        <v>0</v>
      </c>
      <c r="S74" s="1">
        <v>0</v>
      </c>
      <c r="T74" s="1">
        <v>0</v>
      </c>
      <c r="U74" s="1">
        <v>0</v>
      </c>
      <c r="V74" s="1">
        <v>0</v>
      </c>
      <c r="W74" s="1">
        <v>0</v>
      </c>
      <c r="X74" s="1">
        <v>0</v>
      </c>
      <c r="Y74" s="1">
        <v>0</v>
      </c>
      <c r="Z74" s="1">
        <v>113.97564</v>
      </c>
      <c r="AA74" s="1"/>
      <c r="AB74" s="26">
        <v>113.97564</v>
      </c>
      <c r="AC74" s="1">
        <v>0</v>
      </c>
      <c r="AD74" s="1">
        <v>113.97564</v>
      </c>
      <c r="AE74" s="1">
        <v>113.97564</v>
      </c>
      <c r="AF74" s="1">
        <v>113.97564</v>
      </c>
      <c r="AG74" s="1">
        <v>-113.97564</v>
      </c>
      <c r="AH74" s="47"/>
      <c r="AI74" s="1">
        <v>-113.97564</v>
      </c>
      <c r="AJ74" s="47"/>
      <c r="AK74" s="1">
        <v>0</v>
      </c>
      <c r="AL74" s="47"/>
      <c r="AM74" s="3"/>
    </row>
    <row r="75" spans="1:39" ht="38.25" hidden="1" outlineLevel="3">
      <c r="A75" s="4" t="s">
        <v>355</v>
      </c>
      <c r="B75" s="5" t="s">
        <v>356</v>
      </c>
      <c r="C75" s="4" t="s">
        <v>355</v>
      </c>
      <c r="D75" s="4"/>
      <c r="E75" s="4"/>
      <c r="F75" s="46"/>
      <c r="G75" s="4"/>
      <c r="H75" s="4"/>
      <c r="I75" s="4"/>
      <c r="J75" s="4"/>
      <c r="K75" s="4"/>
      <c r="L75" s="4"/>
      <c r="M75" s="4"/>
      <c r="N75" s="4"/>
      <c r="O75" s="1">
        <v>0</v>
      </c>
      <c r="P75" s="1">
        <v>0</v>
      </c>
      <c r="Q75" s="1">
        <v>0</v>
      </c>
      <c r="R75" s="26">
        <v>0</v>
      </c>
      <c r="S75" s="1">
        <v>0</v>
      </c>
      <c r="T75" s="1">
        <v>0</v>
      </c>
      <c r="U75" s="1">
        <v>0</v>
      </c>
      <c r="V75" s="1">
        <v>0</v>
      </c>
      <c r="W75" s="1">
        <v>0</v>
      </c>
      <c r="X75" s="1">
        <v>0</v>
      </c>
      <c r="Y75" s="1">
        <v>0</v>
      </c>
      <c r="Z75" s="1">
        <v>113.97564</v>
      </c>
      <c r="AA75" s="1"/>
      <c r="AB75" s="26">
        <v>113.97564</v>
      </c>
      <c r="AC75" s="1">
        <v>0</v>
      </c>
      <c r="AD75" s="1">
        <v>113.97564</v>
      </c>
      <c r="AE75" s="1">
        <v>113.97564</v>
      </c>
      <c r="AF75" s="1">
        <v>113.97564</v>
      </c>
      <c r="AG75" s="1">
        <v>-113.97564</v>
      </c>
      <c r="AH75" s="47"/>
      <c r="AI75" s="1">
        <v>-113.97564</v>
      </c>
      <c r="AJ75" s="47"/>
      <c r="AK75" s="1">
        <v>0</v>
      </c>
      <c r="AL75" s="47"/>
      <c r="AM75" s="3"/>
    </row>
    <row r="76" spans="1:39" hidden="1" outlineLevel="1">
      <c r="A76" s="4" t="s">
        <v>357</v>
      </c>
      <c r="B76" s="5" t="s">
        <v>272</v>
      </c>
      <c r="C76" s="4" t="s">
        <v>357</v>
      </c>
      <c r="D76" s="4"/>
      <c r="E76" s="4"/>
      <c r="F76" s="46"/>
      <c r="G76" s="4"/>
      <c r="H76" s="4"/>
      <c r="I76" s="4"/>
      <c r="J76" s="4"/>
      <c r="K76" s="4"/>
      <c r="L76" s="4"/>
      <c r="M76" s="4"/>
      <c r="N76" s="4"/>
      <c r="O76" s="1">
        <v>0</v>
      </c>
      <c r="P76" s="1">
        <v>0</v>
      </c>
      <c r="Q76" s="1">
        <v>0</v>
      </c>
      <c r="R76" s="26">
        <v>0</v>
      </c>
      <c r="S76" s="1">
        <v>0</v>
      </c>
      <c r="T76" s="1">
        <v>0</v>
      </c>
      <c r="U76" s="1">
        <v>0</v>
      </c>
      <c r="V76" s="1">
        <v>0</v>
      </c>
      <c r="W76" s="1">
        <v>0</v>
      </c>
      <c r="X76" s="1">
        <v>0</v>
      </c>
      <c r="Y76" s="1">
        <v>0</v>
      </c>
      <c r="Z76" s="1">
        <v>-785.67001000000005</v>
      </c>
      <c r="AA76" s="1"/>
      <c r="AB76" s="26">
        <v>-785.67001000000005</v>
      </c>
      <c r="AC76" s="1">
        <v>0</v>
      </c>
      <c r="AD76" s="1">
        <v>-785.67001000000005</v>
      </c>
      <c r="AE76" s="1">
        <v>-785.67001000000005</v>
      </c>
      <c r="AF76" s="1">
        <v>-785.67001000000005</v>
      </c>
      <c r="AG76" s="1">
        <v>785.67001000000005</v>
      </c>
      <c r="AH76" s="47"/>
      <c r="AI76" s="1">
        <v>785.67001000000005</v>
      </c>
      <c r="AJ76" s="47"/>
      <c r="AK76" s="1">
        <v>0</v>
      </c>
      <c r="AL76" s="47"/>
      <c r="AM76" s="3"/>
    </row>
    <row r="77" spans="1:39" ht="51" hidden="1" outlineLevel="2">
      <c r="A77" s="4" t="s">
        <v>358</v>
      </c>
      <c r="B77" s="5" t="s">
        <v>359</v>
      </c>
      <c r="C77" s="4" t="s">
        <v>358</v>
      </c>
      <c r="D77" s="4"/>
      <c r="E77" s="4"/>
      <c r="F77" s="46"/>
      <c r="G77" s="4"/>
      <c r="H77" s="4"/>
      <c r="I77" s="4"/>
      <c r="J77" s="4"/>
      <c r="K77" s="4"/>
      <c r="L77" s="4"/>
      <c r="M77" s="4"/>
      <c r="N77" s="4"/>
      <c r="O77" s="1">
        <v>0</v>
      </c>
      <c r="P77" s="1">
        <v>0</v>
      </c>
      <c r="Q77" s="1">
        <v>0</v>
      </c>
      <c r="R77" s="26">
        <v>0</v>
      </c>
      <c r="S77" s="1">
        <v>0</v>
      </c>
      <c r="T77" s="1">
        <v>0</v>
      </c>
      <c r="U77" s="1">
        <v>0</v>
      </c>
      <c r="V77" s="1">
        <v>0</v>
      </c>
      <c r="W77" s="1">
        <v>0</v>
      </c>
      <c r="X77" s="1">
        <v>0</v>
      </c>
      <c r="Y77" s="1">
        <v>0</v>
      </c>
      <c r="Z77" s="1">
        <v>-785.67001000000005</v>
      </c>
      <c r="AA77" s="1"/>
      <c r="AB77" s="26">
        <v>-785.67001000000005</v>
      </c>
      <c r="AC77" s="1">
        <v>0</v>
      </c>
      <c r="AD77" s="1">
        <v>-785.67001000000005</v>
      </c>
      <c r="AE77" s="1">
        <v>-785.67001000000005</v>
      </c>
      <c r="AF77" s="1">
        <v>-785.67001000000005</v>
      </c>
      <c r="AG77" s="1">
        <v>785.67001000000005</v>
      </c>
      <c r="AH77" s="47"/>
      <c r="AI77" s="1">
        <v>785.67001000000005</v>
      </c>
      <c r="AJ77" s="47"/>
      <c r="AK77" s="1">
        <v>0</v>
      </c>
      <c r="AL77" s="47"/>
      <c r="AM77" s="3"/>
    </row>
    <row r="78" spans="1:39" ht="51" hidden="1" outlineLevel="3">
      <c r="A78" s="4" t="s">
        <v>360</v>
      </c>
      <c r="B78" s="5" t="s">
        <v>361</v>
      </c>
      <c r="C78" s="4" t="s">
        <v>360</v>
      </c>
      <c r="D78" s="4"/>
      <c r="E78" s="4"/>
      <c r="F78" s="46"/>
      <c r="G78" s="4"/>
      <c r="H78" s="4"/>
      <c r="I78" s="4"/>
      <c r="J78" s="4"/>
      <c r="K78" s="4"/>
      <c r="L78" s="4"/>
      <c r="M78" s="4"/>
      <c r="N78" s="4"/>
      <c r="O78" s="1">
        <v>0</v>
      </c>
      <c r="P78" s="1">
        <v>0</v>
      </c>
      <c r="Q78" s="1">
        <v>0</v>
      </c>
      <c r="R78" s="26">
        <v>0</v>
      </c>
      <c r="S78" s="1">
        <v>0</v>
      </c>
      <c r="T78" s="1">
        <v>0</v>
      </c>
      <c r="U78" s="1">
        <v>0</v>
      </c>
      <c r="V78" s="1">
        <v>0</v>
      </c>
      <c r="W78" s="1">
        <v>0</v>
      </c>
      <c r="X78" s="1">
        <v>0</v>
      </c>
      <c r="Y78" s="1">
        <v>0</v>
      </c>
      <c r="Z78" s="1">
        <v>-785.67001000000005</v>
      </c>
      <c r="AA78" s="1"/>
      <c r="AB78" s="26">
        <v>-785.67001000000005</v>
      </c>
      <c r="AC78" s="1">
        <v>0</v>
      </c>
      <c r="AD78" s="1">
        <v>-785.67001000000005</v>
      </c>
      <c r="AE78" s="1">
        <v>-785.67001000000005</v>
      </c>
      <c r="AF78" s="1">
        <v>-785.67001000000005</v>
      </c>
      <c r="AG78" s="1">
        <v>785.67001000000005</v>
      </c>
      <c r="AH78" s="47"/>
      <c r="AI78" s="1">
        <v>785.67001000000005</v>
      </c>
      <c r="AJ78" s="47"/>
      <c r="AK78" s="1">
        <v>0</v>
      </c>
      <c r="AL78" s="47"/>
      <c r="AM78" s="3"/>
    </row>
    <row r="79" spans="1:39" ht="12.75" customHeight="1" collapsed="1">
      <c r="A79" s="19" t="s">
        <v>362</v>
      </c>
      <c r="B79" s="20"/>
      <c r="C79" s="20"/>
      <c r="D79" s="20"/>
      <c r="E79" s="20"/>
      <c r="F79" s="20"/>
      <c r="G79" s="20"/>
      <c r="H79" s="48"/>
      <c r="I79" s="49"/>
      <c r="J79" s="49"/>
      <c r="K79" s="49"/>
      <c r="L79" s="49"/>
      <c r="M79" s="49"/>
      <c r="N79" s="49"/>
      <c r="O79" s="2">
        <v>0</v>
      </c>
      <c r="P79" s="2">
        <v>98368.3</v>
      </c>
      <c r="Q79" s="2">
        <v>315604.55995000002</v>
      </c>
      <c r="R79" s="27">
        <v>413972.85995000001</v>
      </c>
      <c r="S79" s="2">
        <v>413972.85995000001</v>
      </c>
      <c r="T79" s="2">
        <v>413972.85995000001</v>
      </c>
      <c r="U79" s="2">
        <v>0</v>
      </c>
      <c r="V79" s="2">
        <v>0</v>
      </c>
      <c r="W79" s="2">
        <v>0</v>
      </c>
      <c r="X79" s="2">
        <v>0</v>
      </c>
      <c r="Y79" s="2">
        <v>1.41445</v>
      </c>
      <c r="Z79" s="2">
        <v>39632.829660000003</v>
      </c>
      <c r="AA79" s="2"/>
      <c r="AB79" s="27">
        <v>39631.415209999999</v>
      </c>
      <c r="AC79" s="2">
        <v>1.41445</v>
      </c>
      <c r="AD79" s="2">
        <v>39632.829660000003</v>
      </c>
      <c r="AE79" s="2">
        <v>39631.415209999999</v>
      </c>
      <c r="AF79" s="2">
        <v>39631.415209999999</v>
      </c>
      <c r="AG79" s="2">
        <v>374341.44474000001</v>
      </c>
      <c r="AH79" s="50">
        <v>9.5734331991683505E-2</v>
      </c>
      <c r="AI79" s="2">
        <v>374341.44474000001</v>
      </c>
      <c r="AJ79" s="50">
        <v>9.5734331991683505E-2</v>
      </c>
      <c r="AK79" s="2">
        <v>0</v>
      </c>
      <c r="AL79" s="50"/>
      <c r="AM79" s="3"/>
    </row>
    <row r="80" spans="1:39" ht="12.75" customHeight="1">
      <c r="A80" s="3"/>
      <c r="B80" s="3"/>
      <c r="C80" s="3"/>
      <c r="D80" s="3"/>
      <c r="E80" s="3"/>
      <c r="F80" s="3"/>
      <c r="G80" s="3"/>
      <c r="H80" s="3"/>
      <c r="I80" s="3"/>
      <c r="J80" s="3"/>
      <c r="K80" s="3"/>
      <c r="L80" s="3"/>
      <c r="M80" s="3"/>
      <c r="N80" s="3"/>
      <c r="O80" s="3"/>
      <c r="P80" s="3"/>
      <c r="Q80" s="3"/>
      <c r="R80" s="28"/>
      <c r="S80" s="3"/>
      <c r="T80" s="3"/>
      <c r="U80" s="3"/>
      <c r="V80" s="3"/>
      <c r="W80" s="3"/>
      <c r="X80" s="3"/>
      <c r="Y80" s="3"/>
      <c r="Z80" s="3"/>
      <c r="AA80" s="3"/>
      <c r="AB80" s="28"/>
      <c r="AC80" s="3"/>
      <c r="AD80" s="3"/>
      <c r="AE80" s="3"/>
      <c r="AF80" s="3" t="s">
        <v>215</v>
      </c>
      <c r="AG80" s="3"/>
      <c r="AH80" s="3"/>
      <c r="AI80" s="3"/>
      <c r="AJ80" s="3"/>
      <c r="AK80" s="3"/>
      <c r="AL80" s="3"/>
      <c r="AM80" s="3"/>
    </row>
    <row r="81" spans="1:39">
      <c r="A81" s="7"/>
      <c r="B81" s="8"/>
      <c r="C81" s="8"/>
      <c r="D81" s="8"/>
      <c r="E81" s="8"/>
      <c r="F81" s="8"/>
      <c r="G81" s="8"/>
      <c r="H81" s="8"/>
      <c r="I81" s="8"/>
      <c r="J81" s="8"/>
      <c r="K81" s="8"/>
      <c r="L81" s="8"/>
      <c r="M81" s="8"/>
      <c r="N81" s="8"/>
      <c r="O81" s="8"/>
      <c r="P81" s="8"/>
      <c r="Q81" s="8"/>
      <c r="R81" s="21"/>
      <c r="S81" s="8"/>
      <c r="T81" s="8"/>
      <c r="U81" s="8"/>
      <c r="V81" s="8"/>
      <c r="W81" s="8"/>
      <c r="X81" s="8"/>
      <c r="Y81" s="8"/>
      <c r="Z81" s="8"/>
      <c r="AA81" s="8"/>
      <c r="AB81" s="21"/>
      <c r="AC81" s="8"/>
      <c r="AD81" s="6"/>
      <c r="AE81" s="6"/>
      <c r="AF81" s="6"/>
      <c r="AG81" s="6"/>
      <c r="AH81" s="6"/>
      <c r="AI81" s="6"/>
      <c r="AJ81" s="6"/>
      <c r="AK81" s="6"/>
      <c r="AL81" s="6"/>
      <c r="AM81" s="3"/>
    </row>
  </sheetData>
  <phoneticPr fontId="39" type="noConversion"/>
  <pageMargins left="0.39374999999999999" right="0.39374999999999999" top="0.59027779999999996" bottom="0.59027779999999996" header="0.39374999999999999" footer="0.39374999999999999"/>
  <pageSetup paperSize="9" fitToHeight="0" orientation="landscape"/>
</worksheet>
</file>

<file path=xl/worksheets/sheet3.xml><?xml version="1.0" encoding="utf-8"?>
<worksheet xmlns="http://schemas.openxmlformats.org/spreadsheetml/2006/main" xmlns:r="http://schemas.openxmlformats.org/officeDocument/2006/relationships">
  <sheetPr>
    <pageSetUpPr fitToPage="1"/>
  </sheetPr>
  <dimension ref="A1:AM15"/>
  <sheetViews>
    <sheetView showGridLines="0" showZeros="0" zoomScaleSheetLayoutView="100" workbookViewId="0">
      <pane ySplit="8" topLeftCell="A9" activePane="bottomLeft" state="frozen"/>
      <selection pane="bottomLeft" activeCell="R23" sqref="R23"/>
    </sheetView>
  </sheetViews>
  <sheetFormatPr defaultRowHeight="15" outlineLevelRow="3"/>
  <cols>
    <col min="1" max="1" width="21.7109375" style="30" customWidth="1"/>
    <col min="2" max="2" width="47.7109375" style="30" customWidth="1"/>
    <col min="3" max="17" width="9.140625" style="30"/>
    <col min="18" max="18" width="15.7109375" style="30" customWidth="1"/>
    <col min="19" max="27" width="9.140625" style="30"/>
    <col min="28" max="28" width="15.7109375" style="30" customWidth="1"/>
    <col min="29" max="16384" width="9.140625" style="30"/>
  </cols>
  <sheetData>
    <row r="1" spans="1:39" ht="15.2" customHeight="1">
      <c r="A1" s="7" t="s">
        <v>208</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3"/>
    </row>
    <row r="2" spans="1:39" ht="15.2" customHeight="1">
      <c r="A2" s="7" t="s">
        <v>363</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3"/>
    </row>
    <row r="3" spans="1:39">
      <c r="A3" s="7"/>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3"/>
    </row>
    <row r="4" spans="1:39" ht="15.2" customHeight="1">
      <c r="A4" s="9" t="s">
        <v>210</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31"/>
      <c r="AL4" s="31"/>
      <c r="AM4" s="3"/>
    </row>
    <row r="5" spans="1:39" ht="15.75" customHeight="1">
      <c r="A5" s="11" t="s">
        <v>211</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32"/>
      <c r="AL5" s="32"/>
      <c r="AM5" s="3"/>
    </row>
    <row r="6" spans="1:39" ht="12.75" customHeight="1">
      <c r="A6" s="13" t="s">
        <v>212</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3"/>
    </row>
    <row r="7" spans="1:39" ht="30" customHeight="1">
      <c r="A7" s="15" t="s">
        <v>213</v>
      </c>
      <c r="B7" s="16" t="s">
        <v>214</v>
      </c>
      <c r="C7" s="33" t="s">
        <v>215</v>
      </c>
      <c r="D7" s="34" t="s">
        <v>215</v>
      </c>
      <c r="E7" s="35" t="s">
        <v>215</v>
      </c>
      <c r="F7" s="36" t="s">
        <v>216</v>
      </c>
      <c r="G7" s="37"/>
      <c r="H7" s="18"/>
      <c r="I7" s="36" t="s">
        <v>217</v>
      </c>
      <c r="J7" s="37"/>
      <c r="K7" s="18"/>
      <c r="L7" s="17" t="s">
        <v>215</v>
      </c>
      <c r="M7" s="17" t="s">
        <v>215</v>
      </c>
      <c r="N7" s="17" t="s">
        <v>215</v>
      </c>
      <c r="O7" s="17" t="s">
        <v>215</v>
      </c>
      <c r="P7" s="17" t="s">
        <v>215</v>
      </c>
      <c r="Q7" s="17" t="s">
        <v>215</v>
      </c>
      <c r="R7" s="17" t="s">
        <v>218</v>
      </c>
      <c r="S7" s="17" t="s">
        <v>215</v>
      </c>
      <c r="T7" s="17" t="s">
        <v>215</v>
      </c>
      <c r="U7" s="17" t="s">
        <v>215</v>
      </c>
      <c r="V7" s="17" t="s">
        <v>215</v>
      </c>
      <c r="W7" s="17" t="s">
        <v>215</v>
      </c>
      <c r="X7" s="17" t="s">
        <v>215</v>
      </c>
      <c r="Y7" s="36" t="s">
        <v>219</v>
      </c>
      <c r="Z7" s="37"/>
      <c r="AA7" s="37"/>
      <c r="AB7" s="18"/>
      <c r="AC7" s="36" t="s">
        <v>220</v>
      </c>
      <c r="AD7" s="37"/>
      <c r="AE7" s="18"/>
      <c r="AF7" s="38" t="s">
        <v>215</v>
      </c>
      <c r="AG7" s="36" t="s">
        <v>221</v>
      </c>
      <c r="AH7" s="18"/>
      <c r="AI7" s="36" t="s">
        <v>222</v>
      </c>
      <c r="AJ7" s="18"/>
      <c r="AK7" s="36" t="s">
        <v>223</v>
      </c>
      <c r="AL7" s="18"/>
      <c r="AM7" s="3"/>
    </row>
    <row r="8" spans="1:39">
      <c r="A8" s="39"/>
      <c r="B8" s="40"/>
      <c r="C8" s="41"/>
      <c r="D8" s="42"/>
      <c r="E8" s="43"/>
      <c r="F8" s="44" t="s">
        <v>215</v>
      </c>
      <c r="G8" s="44" t="s">
        <v>215</v>
      </c>
      <c r="H8" s="44" t="s">
        <v>215</v>
      </c>
      <c r="I8" s="44" t="s">
        <v>215</v>
      </c>
      <c r="J8" s="44" t="s">
        <v>215</v>
      </c>
      <c r="K8" s="44" t="s">
        <v>215</v>
      </c>
      <c r="L8" s="45"/>
      <c r="M8" s="45"/>
      <c r="N8" s="45"/>
      <c r="O8" s="45"/>
      <c r="P8" s="45"/>
      <c r="Q8" s="45"/>
      <c r="R8" s="45"/>
      <c r="S8" s="45"/>
      <c r="T8" s="45"/>
      <c r="U8" s="45"/>
      <c r="V8" s="45"/>
      <c r="W8" s="45"/>
      <c r="X8" s="45"/>
      <c r="Y8" s="44" t="s">
        <v>215</v>
      </c>
      <c r="Z8" s="44" t="s">
        <v>215</v>
      </c>
      <c r="AA8" s="44"/>
      <c r="AB8" s="44" t="s">
        <v>224</v>
      </c>
      <c r="AC8" s="44" t="s">
        <v>215</v>
      </c>
      <c r="AD8" s="44" t="s">
        <v>215</v>
      </c>
      <c r="AE8" s="44" t="s">
        <v>215</v>
      </c>
      <c r="AF8" s="44"/>
      <c r="AG8" s="44" t="s">
        <v>215</v>
      </c>
      <c r="AH8" s="44" t="s">
        <v>215</v>
      </c>
      <c r="AI8" s="44" t="s">
        <v>215</v>
      </c>
      <c r="AJ8" s="44" t="s">
        <v>215</v>
      </c>
      <c r="AK8" s="44" t="s">
        <v>215</v>
      </c>
      <c r="AL8" s="44" t="s">
        <v>215</v>
      </c>
      <c r="AM8" s="3"/>
    </row>
    <row r="9" spans="1:39">
      <c r="A9" s="4" t="s">
        <v>225</v>
      </c>
      <c r="B9" s="5" t="s">
        <v>226</v>
      </c>
      <c r="C9" s="4" t="s">
        <v>225</v>
      </c>
      <c r="D9" s="4"/>
      <c r="E9" s="4"/>
      <c r="F9" s="46"/>
      <c r="G9" s="4"/>
      <c r="H9" s="4"/>
      <c r="I9" s="4"/>
      <c r="J9" s="4"/>
      <c r="K9" s="4"/>
      <c r="L9" s="4"/>
      <c r="M9" s="4"/>
      <c r="N9" s="4"/>
      <c r="O9" s="1">
        <v>0</v>
      </c>
      <c r="P9" s="1">
        <v>0</v>
      </c>
      <c r="Q9" s="1">
        <v>0</v>
      </c>
      <c r="R9" s="1">
        <v>0</v>
      </c>
      <c r="S9" s="1">
        <v>0</v>
      </c>
      <c r="T9" s="1">
        <v>0</v>
      </c>
      <c r="U9" s="1">
        <v>0</v>
      </c>
      <c r="V9" s="1">
        <v>0</v>
      </c>
      <c r="W9" s="1">
        <v>0</v>
      </c>
      <c r="X9" s="1">
        <v>0</v>
      </c>
      <c r="Y9" s="1">
        <v>0</v>
      </c>
      <c r="Z9" s="1">
        <v>-1</v>
      </c>
      <c r="AA9" s="1"/>
      <c r="AB9" s="1">
        <v>-1</v>
      </c>
      <c r="AC9" s="1">
        <v>0</v>
      </c>
      <c r="AD9" s="1">
        <v>-1</v>
      </c>
      <c r="AE9" s="1">
        <v>-1</v>
      </c>
      <c r="AF9" s="1">
        <v>-1</v>
      </c>
      <c r="AG9" s="1">
        <v>1</v>
      </c>
      <c r="AH9" s="47"/>
      <c r="AI9" s="1">
        <v>1</v>
      </c>
      <c r="AJ9" s="47"/>
      <c r="AK9" s="1">
        <v>0</v>
      </c>
      <c r="AL9" s="47"/>
      <c r="AM9" s="3"/>
    </row>
    <row r="10" spans="1:39" ht="25.5" outlineLevel="1">
      <c r="A10" s="4" t="s">
        <v>259</v>
      </c>
      <c r="B10" s="5" t="s">
        <v>260</v>
      </c>
      <c r="C10" s="4" t="s">
        <v>259</v>
      </c>
      <c r="D10" s="4"/>
      <c r="E10" s="4"/>
      <c r="F10" s="46"/>
      <c r="G10" s="4"/>
      <c r="H10" s="4"/>
      <c r="I10" s="4"/>
      <c r="J10" s="4"/>
      <c r="K10" s="4"/>
      <c r="L10" s="4"/>
      <c r="M10" s="4"/>
      <c r="N10" s="4"/>
      <c r="O10" s="1">
        <v>0</v>
      </c>
      <c r="P10" s="1">
        <v>0</v>
      </c>
      <c r="Q10" s="1">
        <v>0</v>
      </c>
      <c r="R10" s="1">
        <v>0</v>
      </c>
      <c r="S10" s="1">
        <v>0</v>
      </c>
      <c r="T10" s="1">
        <v>0</v>
      </c>
      <c r="U10" s="1">
        <v>0</v>
      </c>
      <c r="V10" s="1">
        <v>0</v>
      </c>
      <c r="W10" s="1">
        <v>0</v>
      </c>
      <c r="X10" s="1">
        <v>0</v>
      </c>
      <c r="Y10" s="1">
        <v>0</v>
      </c>
      <c r="Z10" s="1">
        <v>-1</v>
      </c>
      <c r="AA10" s="1"/>
      <c r="AB10" s="1">
        <v>-1</v>
      </c>
      <c r="AC10" s="1">
        <v>0</v>
      </c>
      <c r="AD10" s="1">
        <v>-1</v>
      </c>
      <c r="AE10" s="1">
        <v>-1</v>
      </c>
      <c r="AF10" s="1">
        <v>-1</v>
      </c>
      <c r="AG10" s="1">
        <v>1</v>
      </c>
      <c r="AH10" s="47"/>
      <c r="AI10" s="1">
        <v>1</v>
      </c>
      <c r="AJ10" s="47"/>
      <c r="AK10" s="1">
        <v>0</v>
      </c>
      <c r="AL10" s="47"/>
      <c r="AM10" s="3"/>
    </row>
    <row r="11" spans="1:39" ht="76.5" outlineLevel="2">
      <c r="A11" s="4" t="s">
        <v>261</v>
      </c>
      <c r="B11" s="5" t="s">
        <v>262</v>
      </c>
      <c r="C11" s="4" t="s">
        <v>261</v>
      </c>
      <c r="D11" s="4"/>
      <c r="E11" s="4"/>
      <c r="F11" s="46"/>
      <c r="G11" s="4"/>
      <c r="H11" s="4"/>
      <c r="I11" s="4"/>
      <c r="J11" s="4"/>
      <c r="K11" s="4"/>
      <c r="L11" s="4"/>
      <c r="M11" s="4"/>
      <c r="N11" s="4"/>
      <c r="O11" s="1">
        <v>0</v>
      </c>
      <c r="P11" s="1">
        <v>0</v>
      </c>
      <c r="Q11" s="1">
        <v>0</v>
      </c>
      <c r="R11" s="1">
        <v>0</v>
      </c>
      <c r="S11" s="1">
        <v>0</v>
      </c>
      <c r="T11" s="1">
        <v>0</v>
      </c>
      <c r="U11" s="1">
        <v>0</v>
      </c>
      <c r="V11" s="1">
        <v>0</v>
      </c>
      <c r="W11" s="1">
        <v>0</v>
      </c>
      <c r="X11" s="1">
        <v>0</v>
      </c>
      <c r="Y11" s="1">
        <v>0</v>
      </c>
      <c r="Z11" s="1">
        <v>-1</v>
      </c>
      <c r="AA11" s="1"/>
      <c r="AB11" s="1">
        <v>-1</v>
      </c>
      <c r="AC11" s="1">
        <v>0</v>
      </c>
      <c r="AD11" s="1">
        <v>-1</v>
      </c>
      <c r="AE11" s="1">
        <v>-1</v>
      </c>
      <c r="AF11" s="1">
        <v>-1</v>
      </c>
      <c r="AG11" s="1">
        <v>1</v>
      </c>
      <c r="AH11" s="47"/>
      <c r="AI11" s="1">
        <v>1</v>
      </c>
      <c r="AJ11" s="47"/>
      <c r="AK11" s="1">
        <v>0</v>
      </c>
      <c r="AL11" s="47"/>
      <c r="AM11" s="3"/>
    </row>
    <row r="12" spans="1:39" ht="76.5" outlineLevel="3">
      <c r="A12" s="4" t="s">
        <v>364</v>
      </c>
      <c r="B12" s="5" t="s">
        <v>365</v>
      </c>
      <c r="C12" s="4" t="s">
        <v>364</v>
      </c>
      <c r="D12" s="4"/>
      <c r="E12" s="4"/>
      <c r="F12" s="46"/>
      <c r="G12" s="4"/>
      <c r="H12" s="4"/>
      <c r="I12" s="4"/>
      <c r="J12" s="4"/>
      <c r="K12" s="4"/>
      <c r="L12" s="4"/>
      <c r="M12" s="4"/>
      <c r="N12" s="4"/>
      <c r="O12" s="1">
        <v>0</v>
      </c>
      <c r="P12" s="1">
        <v>0</v>
      </c>
      <c r="Q12" s="1">
        <v>0</v>
      </c>
      <c r="R12" s="1">
        <v>0</v>
      </c>
      <c r="S12" s="1">
        <v>0</v>
      </c>
      <c r="T12" s="1">
        <v>0</v>
      </c>
      <c r="U12" s="1">
        <v>0</v>
      </c>
      <c r="V12" s="1">
        <v>0</v>
      </c>
      <c r="W12" s="1">
        <v>0</v>
      </c>
      <c r="X12" s="1">
        <v>0</v>
      </c>
      <c r="Y12" s="1">
        <v>0</v>
      </c>
      <c r="Z12" s="1">
        <v>-1</v>
      </c>
      <c r="AA12" s="1"/>
      <c r="AB12" s="1">
        <v>-1</v>
      </c>
      <c r="AC12" s="1">
        <v>0</v>
      </c>
      <c r="AD12" s="1">
        <v>-1</v>
      </c>
      <c r="AE12" s="1">
        <v>-1</v>
      </c>
      <c r="AF12" s="1">
        <v>-1</v>
      </c>
      <c r="AG12" s="1">
        <v>1</v>
      </c>
      <c r="AH12" s="47"/>
      <c r="AI12" s="1">
        <v>1</v>
      </c>
      <c r="AJ12" s="47"/>
      <c r="AK12" s="1">
        <v>0</v>
      </c>
      <c r="AL12" s="47"/>
      <c r="AM12" s="3"/>
    </row>
    <row r="13" spans="1:39" ht="12.75" customHeight="1">
      <c r="A13" s="19" t="s">
        <v>362</v>
      </c>
      <c r="B13" s="20"/>
      <c r="C13" s="20"/>
      <c r="D13" s="20"/>
      <c r="E13" s="20"/>
      <c r="F13" s="20"/>
      <c r="G13" s="20"/>
      <c r="H13" s="48"/>
      <c r="I13" s="49"/>
      <c r="J13" s="49"/>
      <c r="K13" s="49"/>
      <c r="L13" s="49"/>
      <c r="M13" s="49"/>
      <c r="N13" s="49"/>
      <c r="O13" s="2">
        <v>0</v>
      </c>
      <c r="P13" s="2">
        <v>0</v>
      </c>
      <c r="Q13" s="2">
        <v>0</v>
      </c>
      <c r="R13" s="2">
        <v>0</v>
      </c>
      <c r="S13" s="2">
        <v>0</v>
      </c>
      <c r="T13" s="2">
        <v>0</v>
      </c>
      <c r="U13" s="2">
        <v>0</v>
      </c>
      <c r="V13" s="2">
        <v>0</v>
      </c>
      <c r="W13" s="2">
        <v>0</v>
      </c>
      <c r="X13" s="2">
        <v>0</v>
      </c>
      <c r="Y13" s="2">
        <v>0</v>
      </c>
      <c r="Z13" s="2">
        <v>-1</v>
      </c>
      <c r="AA13" s="2"/>
      <c r="AB13" s="2">
        <v>-1</v>
      </c>
      <c r="AC13" s="2">
        <v>0</v>
      </c>
      <c r="AD13" s="2">
        <v>-1</v>
      </c>
      <c r="AE13" s="2">
        <v>-1</v>
      </c>
      <c r="AF13" s="2">
        <v>-1</v>
      </c>
      <c r="AG13" s="2">
        <v>1</v>
      </c>
      <c r="AH13" s="50"/>
      <c r="AI13" s="2">
        <v>1</v>
      </c>
      <c r="AJ13" s="50"/>
      <c r="AK13" s="2">
        <v>0</v>
      </c>
      <c r="AL13" s="50"/>
      <c r="AM13" s="3"/>
    </row>
    <row r="14" spans="1:39" ht="12.75" customHeight="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t="s">
        <v>215</v>
      </c>
      <c r="AG14" s="3"/>
      <c r="AH14" s="3"/>
      <c r="AI14" s="3"/>
      <c r="AJ14" s="3"/>
      <c r="AK14" s="3"/>
      <c r="AL14" s="3"/>
      <c r="AM14" s="3"/>
    </row>
    <row r="15" spans="1:39">
      <c r="A15" s="7"/>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6"/>
      <c r="AE15" s="6"/>
      <c r="AF15" s="6"/>
      <c r="AG15" s="6"/>
      <c r="AH15" s="6"/>
      <c r="AI15" s="6"/>
      <c r="AJ15" s="6"/>
      <c r="AK15" s="6"/>
      <c r="AL15" s="6"/>
      <c r="AM15" s="3"/>
    </row>
  </sheetData>
  <phoneticPr fontId="39" type="noConversion"/>
  <pageMargins left="0.39374999999999999" right="0.39374999999999999" top="0.59027779999999996" bottom="0.59027779999999996" header="0.39374999999999999" footer="0.39374999999999999"/>
  <pageSetup paperSize="9" fitToHeight="0" orientation="landscape"/>
</worksheet>
</file>

<file path=xl/worksheets/sheet4.xml><?xml version="1.0" encoding="utf-8"?>
<worksheet xmlns="http://schemas.openxmlformats.org/spreadsheetml/2006/main" xmlns:r="http://schemas.openxmlformats.org/officeDocument/2006/relationships">
  <sheetPr>
    <pageSetUpPr fitToPage="1"/>
  </sheetPr>
  <dimension ref="A1:AL15"/>
  <sheetViews>
    <sheetView showGridLines="0" showZeros="0" zoomScaleSheetLayoutView="100" workbookViewId="0">
      <pane ySplit="8" topLeftCell="A9" activePane="bottomLeft" state="frozen"/>
      <selection pane="bottomLeft" activeCell="A2" sqref="A2"/>
    </sheetView>
  </sheetViews>
  <sheetFormatPr defaultRowHeight="15" outlineLevelRow="3"/>
  <cols>
    <col min="1" max="1" width="21.7109375" style="30" customWidth="1"/>
    <col min="2" max="2" width="47.7109375" style="30" customWidth="1"/>
    <col min="3" max="17" width="9.140625" style="30"/>
    <col min="18" max="18" width="15.7109375" style="30" customWidth="1"/>
    <col min="19" max="26" width="9.140625" style="30"/>
    <col min="27" max="27" width="15.7109375" style="30" customWidth="1"/>
    <col min="28" max="16384" width="9.140625" style="30"/>
  </cols>
  <sheetData>
    <row r="1" spans="1:38" ht="15.2" customHeight="1">
      <c r="A1" s="7" t="s">
        <v>208</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3"/>
    </row>
    <row r="2" spans="1:38" ht="25.7" customHeight="1">
      <c r="A2" s="7" t="s">
        <v>366</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3"/>
    </row>
    <row r="3" spans="1:38">
      <c r="A3" s="7"/>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3"/>
    </row>
    <row r="4" spans="1:38" ht="15.2" customHeight="1">
      <c r="A4" s="9" t="s">
        <v>210</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31"/>
      <c r="AK4" s="31"/>
      <c r="AL4" s="3"/>
    </row>
    <row r="5" spans="1:38" ht="15.75" customHeight="1">
      <c r="A5" s="11" t="s">
        <v>211</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32"/>
      <c r="AK5" s="32"/>
      <c r="AL5" s="3"/>
    </row>
    <row r="6" spans="1:38" ht="12.75" customHeight="1">
      <c r="A6" s="13" t="s">
        <v>212</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3"/>
    </row>
    <row r="7" spans="1:38" ht="30" customHeight="1">
      <c r="A7" s="15" t="s">
        <v>213</v>
      </c>
      <c r="B7" s="16" t="s">
        <v>214</v>
      </c>
      <c r="C7" s="33" t="s">
        <v>215</v>
      </c>
      <c r="D7" s="34" t="s">
        <v>215</v>
      </c>
      <c r="E7" s="35" t="s">
        <v>215</v>
      </c>
      <c r="F7" s="36" t="s">
        <v>216</v>
      </c>
      <c r="G7" s="37"/>
      <c r="H7" s="18"/>
      <c r="I7" s="36" t="s">
        <v>217</v>
      </c>
      <c r="J7" s="37"/>
      <c r="K7" s="18"/>
      <c r="L7" s="17" t="s">
        <v>215</v>
      </c>
      <c r="M7" s="17" t="s">
        <v>215</v>
      </c>
      <c r="N7" s="17" t="s">
        <v>215</v>
      </c>
      <c r="O7" s="17" t="s">
        <v>215</v>
      </c>
      <c r="P7" s="17" t="s">
        <v>215</v>
      </c>
      <c r="Q7" s="17" t="s">
        <v>215</v>
      </c>
      <c r="R7" s="17" t="s">
        <v>218</v>
      </c>
      <c r="S7" s="17" t="s">
        <v>215</v>
      </c>
      <c r="T7" s="17" t="s">
        <v>215</v>
      </c>
      <c r="U7" s="17" t="s">
        <v>215</v>
      </c>
      <c r="V7" s="17" t="s">
        <v>215</v>
      </c>
      <c r="W7" s="17" t="s">
        <v>215</v>
      </c>
      <c r="X7" s="17" t="s">
        <v>215</v>
      </c>
      <c r="Y7" s="36" t="s">
        <v>219</v>
      </c>
      <c r="Z7" s="37"/>
      <c r="AA7" s="18"/>
      <c r="AB7" s="36" t="s">
        <v>220</v>
      </c>
      <c r="AC7" s="37"/>
      <c r="AD7" s="18"/>
      <c r="AE7" s="38" t="s">
        <v>215</v>
      </c>
      <c r="AF7" s="36" t="s">
        <v>221</v>
      </c>
      <c r="AG7" s="18"/>
      <c r="AH7" s="36" t="s">
        <v>222</v>
      </c>
      <c r="AI7" s="18"/>
      <c r="AJ7" s="36" t="s">
        <v>223</v>
      </c>
      <c r="AK7" s="18"/>
      <c r="AL7" s="3"/>
    </row>
    <row r="8" spans="1:38">
      <c r="A8" s="39"/>
      <c r="B8" s="40"/>
      <c r="C8" s="41"/>
      <c r="D8" s="42"/>
      <c r="E8" s="43"/>
      <c r="F8" s="44" t="s">
        <v>215</v>
      </c>
      <c r="G8" s="44" t="s">
        <v>215</v>
      </c>
      <c r="H8" s="44" t="s">
        <v>215</v>
      </c>
      <c r="I8" s="44" t="s">
        <v>215</v>
      </c>
      <c r="J8" s="44" t="s">
        <v>215</v>
      </c>
      <c r="K8" s="44" t="s">
        <v>215</v>
      </c>
      <c r="L8" s="45"/>
      <c r="M8" s="45"/>
      <c r="N8" s="45"/>
      <c r="O8" s="45"/>
      <c r="P8" s="45"/>
      <c r="Q8" s="45"/>
      <c r="R8" s="45"/>
      <c r="S8" s="45"/>
      <c r="T8" s="45"/>
      <c r="U8" s="45"/>
      <c r="V8" s="45"/>
      <c r="W8" s="45"/>
      <c r="X8" s="45"/>
      <c r="Y8" s="44" t="s">
        <v>215</v>
      </c>
      <c r="Z8" s="44" t="s">
        <v>215</v>
      </c>
      <c r="AA8" s="44" t="s">
        <v>224</v>
      </c>
      <c r="AB8" s="44" t="s">
        <v>215</v>
      </c>
      <c r="AC8" s="44" t="s">
        <v>215</v>
      </c>
      <c r="AD8" s="44" t="s">
        <v>215</v>
      </c>
      <c r="AE8" s="44"/>
      <c r="AF8" s="44" t="s">
        <v>215</v>
      </c>
      <c r="AG8" s="44" t="s">
        <v>215</v>
      </c>
      <c r="AH8" s="44" t="s">
        <v>215</v>
      </c>
      <c r="AI8" s="44" t="s">
        <v>215</v>
      </c>
      <c r="AJ8" s="44" t="s">
        <v>215</v>
      </c>
      <c r="AK8" s="44" t="s">
        <v>215</v>
      </c>
      <c r="AL8" s="3"/>
    </row>
    <row r="9" spans="1:38">
      <c r="A9" s="4" t="s">
        <v>225</v>
      </c>
      <c r="B9" s="5" t="s">
        <v>226</v>
      </c>
      <c r="C9" s="4" t="s">
        <v>225</v>
      </c>
      <c r="D9" s="4"/>
      <c r="E9" s="4"/>
      <c r="F9" s="46"/>
      <c r="G9" s="4"/>
      <c r="H9" s="4"/>
      <c r="I9" s="4"/>
      <c r="J9" s="4"/>
      <c r="K9" s="4"/>
      <c r="L9" s="4"/>
      <c r="M9" s="4"/>
      <c r="N9" s="4"/>
      <c r="O9" s="1">
        <v>0</v>
      </c>
      <c r="P9" s="1">
        <v>0</v>
      </c>
      <c r="Q9" s="1">
        <v>0</v>
      </c>
      <c r="R9" s="1">
        <v>0</v>
      </c>
      <c r="S9" s="1">
        <v>0</v>
      </c>
      <c r="T9" s="1">
        <v>0</v>
      </c>
      <c r="U9" s="1">
        <v>0</v>
      </c>
      <c r="V9" s="1">
        <v>0</v>
      </c>
      <c r="W9" s="1">
        <v>0</v>
      </c>
      <c r="X9" s="1">
        <v>0</v>
      </c>
      <c r="Y9" s="1">
        <v>0</v>
      </c>
      <c r="Z9" s="1">
        <v>-17.627330000000001</v>
      </c>
      <c r="AA9" s="1">
        <v>-17.627330000000001</v>
      </c>
      <c r="AB9" s="1">
        <v>0</v>
      </c>
      <c r="AC9" s="1">
        <v>-17.627330000000001</v>
      </c>
      <c r="AD9" s="1">
        <v>-17.627330000000001</v>
      </c>
      <c r="AE9" s="1">
        <v>-17.627330000000001</v>
      </c>
      <c r="AF9" s="1">
        <v>17.627330000000001</v>
      </c>
      <c r="AG9" s="47"/>
      <c r="AH9" s="1">
        <v>17.627330000000001</v>
      </c>
      <c r="AI9" s="47"/>
      <c r="AJ9" s="1">
        <v>0</v>
      </c>
      <c r="AK9" s="47"/>
      <c r="AL9" s="3"/>
    </row>
    <row r="10" spans="1:38" ht="25.5" outlineLevel="1">
      <c r="A10" s="4" t="s">
        <v>259</v>
      </c>
      <c r="B10" s="5" t="s">
        <v>260</v>
      </c>
      <c r="C10" s="4" t="s">
        <v>259</v>
      </c>
      <c r="D10" s="4"/>
      <c r="E10" s="4"/>
      <c r="F10" s="46"/>
      <c r="G10" s="4"/>
      <c r="H10" s="4"/>
      <c r="I10" s="4"/>
      <c r="J10" s="4"/>
      <c r="K10" s="4"/>
      <c r="L10" s="4"/>
      <c r="M10" s="4"/>
      <c r="N10" s="4"/>
      <c r="O10" s="1">
        <v>0</v>
      </c>
      <c r="P10" s="1">
        <v>0</v>
      </c>
      <c r="Q10" s="1">
        <v>0</v>
      </c>
      <c r="R10" s="1">
        <v>0</v>
      </c>
      <c r="S10" s="1">
        <v>0</v>
      </c>
      <c r="T10" s="1">
        <v>0</v>
      </c>
      <c r="U10" s="1">
        <v>0</v>
      </c>
      <c r="V10" s="1">
        <v>0</v>
      </c>
      <c r="W10" s="1">
        <v>0</v>
      </c>
      <c r="X10" s="1">
        <v>0</v>
      </c>
      <c r="Y10" s="1">
        <v>0</v>
      </c>
      <c r="Z10" s="1">
        <v>-17.627330000000001</v>
      </c>
      <c r="AA10" s="1">
        <v>-17.627330000000001</v>
      </c>
      <c r="AB10" s="1">
        <v>0</v>
      </c>
      <c r="AC10" s="1">
        <v>-17.627330000000001</v>
      </c>
      <c r="AD10" s="1">
        <v>-17.627330000000001</v>
      </c>
      <c r="AE10" s="1">
        <v>-17.627330000000001</v>
      </c>
      <c r="AF10" s="1">
        <v>17.627330000000001</v>
      </c>
      <c r="AG10" s="47"/>
      <c r="AH10" s="1">
        <v>17.627330000000001</v>
      </c>
      <c r="AI10" s="47"/>
      <c r="AJ10" s="1">
        <v>0</v>
      </c>
      <c r="AK10" s="47"/>
      <c r="AL10" s="3"/>
    </row>
    <row r="11" spans="1:38" ht="76.5" outlineLevel="2">
      <c r="A11" s="4" t="s">
        <v>261</v>
      </c>
      <c r="B11" s="5" t="s">
        <v>262</v>
      </c>
      <c r="C11" s="4" t="s">
        <v>261</v>
      </c>
      <c r="D11" s="4"/>
      <c r="E11" s="4"/>
      <c r="F11" s="46"/>
      <c r="G11" s="4"/>
      <c r="H11" s="4"/>
      <c r="I11" s="4"/>
      <c r="J11" s="4"/>
      <c r="K11" s="4"/>
      <c r="L11" s="4"/>
      <c r="M11" s="4"/>
      <c r="N11" s="4"/>
      <c r="O11" s="1">
        <v>0</v>
      </c>
      <c r="P11" s="1">
        <v>0</v>
      </c>
      <c r="Q11" s="1">
        <v>0</v>
      </c>
      <c r="R11" s="1">
        <v>0</v>
      </c>
      <c r="S11" s="1">
        <v>0</v>
      </c>
      <c r="T11" s="1">
        <v>0</v>
      </c>
      <c r="U11" s="1">
        <v>0</v>
      </c>
      <c r="V11" s="1">
        <v>0</v>
      </c>
      <c r="W11" s="1">
        <v>0</v>
      </c>
      <c r="X11" s="1">
        <v>0</v>
      </c>
      <c r="Y11" s="1">
        <v>0</v>
      </c>
      <c r="Z11" s="1">
        <v>-17.627330000000001</v>
      </c>
      <c r="AA11" s="1">
        <v>-17.627330000000001</v>
      </c>
      <c r="AB11" s="1">
        <v>0</v>
      </c>
      <c r="AC11" s="1">
        <v>-17.627330000000001</v>
      </c>
      <c r="AD11" s="1">
        <v>-17.627330000000001</v>
      </c>
      <c r="AE11" s="1">
        <v>-17.627330000000001</v>
      </c>
      <c r="AF11" s="1">
        <v>17.627330000000001</v>
      </c>
      <c r="AG11" s="47"/>
      <c r="AH11" s="1">
        <v>17.627330000000001</v>
      </c>
      <c r="AI11" s="47"/>
      <c r="AJ11" s="1">
        <v>0</v>
      </c>
      <c r="AK11" s="47"/>
      <c r="AL11" s="3"/>
    </row>
    <row r="12" spans="1:38" ht="76.5" outlineLevel="3">
      <c r="A12" s="4" t="s">
        <v>367</v>
      </c>
      <c r="B12" s="5" t="s">
        <v>365</v>
      </c>
      <c r="C12" s="4" t="s">
        <v>367</v>
      </c>
      <c r="D12" s="4"/>
      <c r="E12" s="4"/>
      <c r="F12" s="46"/>
      <c r="G12" s="4"/>
      <c r="H12" s="4"/>
      <c r="I12" s="4"/>
      <c r="J12" s="4"/>
      <c r="K12" s="4"/>
      <c r="L12" s="4"/>
      <c r="M12" s="4"/>
      <c r="N12" s="4"/>
      <c r="O12" s="1">
        <v>0</v>
      </c>
      <c r="P12" s="1">
        <v>0</v>
      </c>
      <c r="Q12" s="1">
        <v>0</v>
      </c>
      <c r="R12" s="1">
        <v>0</v>
      </c>
      <c r="S12" s="1">
        <v>0</v>
      </c>
      <c r="T12" s="1">
        <v>0</v>
      </c>
      <c r="U12" s="1">
        <v>0</v>
      </c>
      <c r="V12" s="1">
        <v>0</v>
      </c>
      <c r="W12" s="1">
        <v>0</v>
      </c>
      <c r="X12" s="1">
        <v>0</v>
      </c>
      <c r="Y12" s="1">
        <v>0</v>
      </c>
      <c r="Z12" s="1">
        <v>-17.627330000000001</v>
      </c>
      <c r="AA12" s="1">
        <v>-17.627330000000001</v>
      </c>
      <c r="AB12" s="1">
        <v>0</v>
      </c>
      <c r="AC12" s="1">
        <v>-17.627330000000001</v>
      </c>
      <c r="AD12" s="1">
        <v>-17.627330000000001</v>
      </c>
      <c r="AE12" s="1">
        <v>-17.627330000000001</v>
      </c>
      <c r="AF12" s="1">
        <v>17.627330000000001</v>
      </c>
      <c r="AG12" s="47"/>
      <c r="AH12" s="1">
        <v>17.627330000000001</v>
      </c>
      <c r="AI12" s="47"/>
      <c r="AJ12" s="1">
        <v>0</v>
      </c>
      <c r="AK12" s="47"/>
      <c r="AL12" s="3"/>
    </row>
    <row r="13" spans="1:38" ht="12.75" customHeight="1">
      <c r="A13" s="19" t="s">
        <v>362</v>
      </c>
      <c r="B13" s="20"/>
      <c r="C13" s="20"/>
      <c r="D13" s="20"/>
      <c r="E13" s="20"/>
      <c r="F13" s="20"/>
      <c r="G13" s="20"/>
      <c r="H13" s="48"/>
      <c r="I13" s="49"/>
      <c r="J13" s="49"/>
      <c r="K13" s="49"/>
      <c r="L13" s="49"/>
      <c r="M13" s="49"/>
      <c r="N13" s="49"/>
      <c r="O13" s="2">
        <v>0</v>
      </c>
      <c r="P13" s="2">
        <v>0</v>
      </c>
      <c r="Q13" s="2">
        <v>0</v>
      </c>
      <c r="R13" s="2">
        <v>0</v>
      </c>
      <c r="S13" s="2">
        <v>0</v>
      </c>
      <c r="T13" s="2">
        <v>0</v>
      </c>
      <c r="U13" s="2">
        <v>0</v>
      </c>
      <c r="V13" s="2">
        <v>0</v>
      </c>
      <c r="W13" s="2">
        <v>0</v>
      </c>
      <c r="X13" s="2">
        <v>0</v>
      </c>
      <c r="Y13" s="2">
        <v>0</v>
      </c>
      <c r="Z13" s="2">
        <v>-17.627330000000001</v>
      </c>
      <c r="AA13" s="2">
        <v>-17.627330000000001</v>
      </c>
      <c r="AB13" s="2">
        <v>0</v>
      </c>
      <c r="AC13" s="2">
        <v>-17.627330000000001</v>
      </c>
      <c r="AD13" s="2">
        <v>-17.627330000000001</v>
      </c>
      <c r="AE13" s="2">
        <v>-17.627330000000001</v>
      </c>
      <c r="AF13" s="2">
        <v>17.627330000000001</v>
      </c>
      <c r="AG13" s="50"/>
      <c r="AH13" s="2">
        <v>17.627330000000001</v>
      </c>
      <c r="AI13" s="50"/>
      <c r="AJ13" s="2">
        <v>0</v>
      </c>
      <c r="AK13" s="50"/>
      <c r="AL13" s="3"/>
    </row>
    <row r="14" spans="1:38" ht="12.75" customHeight="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t="s">
        <v>215</v>
      </c>
      <c r="AF14" s="3"/>
      <c r="AG14" s="3"/>
      <c r="AH14" s="3"/>
      <c r="AI14" s="3"/>
      <c r="AJ14" s="3"/>
      <c r="AK14" s="3"/>
      <c r="AL14" s="3"/>
    </row>
    <row r="15" spans="1:38">
      <c r="A15" s="7"/>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6"/>
      <c r="AD15" s="6"/>
      <c r="AE15" s="6"/>
      <c r="AF15" s="6"/>
      <c r="AG15" s="6"/>
      <c r="AH15" s="6"/>
      <c r="AI15" s="6"/>
      <c r="AJ15" s="6"/>
      <c r="AK15" s="6"/>
      <c r="AL15" s="3"/>
    </row>
  </sheetData>
  <phoneticPr fontId="39" type="noConversion"/>
  <pageMargins left="0.39374999999999999" right="0.39374999999999999" top="0.59027779999999996" bottom="0.59027779999999996" header="0.39374999999999999" footer="0.39374999999999999"/>
  <pageSetup paperSize="9" fitToHeight="0" orientation="landscape"/>
</worksheet>
</file>

<file path=xl/worksheets/sheet5.xml><?xml version="1.0" encoding="utf-8"?>
<worksheet xmlns="http://schemas.openxmlformats.org/spreadsheetml/2006/main" xmlns:r="http://schemas.openxmlformats.org/officeDocument/2006/relationships">
  <sheetPr>
    <pageSetUpPr fitToPage="1"/>
  </sheetPr>
  <dimension ref="A1:AM15"/>
  <sheetViews>
    <sheetView showGridLines="0" showZeros="0" zoomScaleSheetLayoutView="100" workbookViewId="0">
      <pane ySplit="8" topLeftCell="A9" activePane="bottomLeft" state="frozen"/>
      <selection pane="bottomLeft" activeCell="AA9" sqref="AA9"/>
    </sheetView>
  </sheetViews>
  <sheetFormatPr defaultRowHeight="15" outlineLevelRow="3"/>
  <cols>
    <col min="1" max="1" width="21.7109375" style="30" customWidth="1"/>
    <col min="2" max="2" width="47.7109375" style="30" customWidth="1"/>
    <col min="3" max="17" width="9.140625" style="30"/>
    <col min="18" max="18" width="15.7109375" style="52" customWidth="1"/>
    <col min="19" max="27" width="9.140625" style="30"/>
    <col min="28" max="28" width="15.7109375" style="52" customWidth="1"/>
    <col min="29" max="16384" width="9.140625" style="30"/>
  </cols>
  <sheetData>
    <row r="1" spans="1:39" ht="15.2" customHeight="1">
      <c r="A1" s="7" t="s">
        <v>208</v>
      </c>
      <c r="B1" s="8"/>
      <c r="C1" s="8"/>
      <c r="D1" s="8"/>
      <c r="E1" s="8"/>
      <c r="F1" s="8"/>
      <c r="G1" s="8"/>
      <c r="H1" s="8"/>
      <c r="I1" s="8"/>
      <c r="J1" s="8"/>
      <c r="K1" s="8"/>
      <c r="L1" s="8"/>
      <c r="M1" s="8"/>
      <c r="N1" s="8"/>
      <c r="O1" s="8"/>
      <c r="P1" s="8"/>
      <c r="Q1" s="8"/>
      <c r="R1" s="21"/>
      <c r="S1" s="8"/>
      <c r="T1" s="8"/>
      <c r="U1" s="8"/>
      <c r="V1" s="8"/>
      <c r="W1" s="8"/>
      <c r="X1" s="8"/>
      <c r="Y1" s="8"/>
      <c r="Z1" s="8"/>
      <c r="AA1" s="8"/>
      <c r="AB1" s="21"/>
      <c r="AC1" s="8"/>
      <c r="AD1" s="8"/>
      <c r="AE1" s="8"/>
      <c r="AF1" s="8"/>
      <c r="AG1" s="8"/>
      <c r="AH1" s="8"/>
      <c r="AI1" s="8"/>
      <c r="AJ1" s="8"/>
      <c r="AK1" s="8"/>
      <c r="AL1" s="8"/>
      <c r="AM1" s="3"/>
    </row>
    <row r="2" spans="1:39" ht="15.2" customHeight="1">
      <c r="A2" s="7" t="s">
        <v>368</v>
      </c>
      <c r="B2" s="8"/>
      <c r="C2" s="8"/>
      <c r="D2" s="8"/>
      <c r="E2" s="8"/>
      <c r="F2" s="8"/>
      <c r="G2" s="8"/>
      <c r="H2" s="8"/>
      <c r="I2" s="8"/>
      <c r="J2" s="8"/>
      <c r="K2" s="8"/>
      <c r="L2" s="8"/>
      <c r="M2" s="8"/>
      <c r="N2" s="8"/>
      <c r="O2" s="8"/>
      <c r="P2" s="8"/>
      <c r="Q2" s="8"/>
      <c r="R2" s="21"/>
      <c r="S2" s="8"/>
      <c r="T2" s="8"/>
      <c r="U2" s="8"/>
      <c r="V2" s="8"/>
      <c r="W2" s="8"/>
      <c r="X2" s="8"/>
      <c r="Y2" s="8"/>
      <c r="Z2" s="8"/>
      <c r="AA2" s="8"/>
      <c r="AB2" s="21"/>
      <c r="AC2" s="8"/>
      <c r="AD2" s="8"/>
      <c r="AE2" s="8"/>
      <c r="AF2" s="8"/>
      <c r="AG2" s="8"/>
      <c r="AH2" s="8"/>
      <c r="AI2" s="8"/>
      <c r="AJ2" s="8"/>
      <c r="AK2" s="8"/>
      <c r="AL2" s="8"/>
      <c r="AM2" s="3"/>
    </row>
    <row r="3" spans="1:39">
      <c r="A3" s="7"/>
      <c r="B3" s="8"/>
      <c r="C3" s="8"/>
      <c r="D3" s="8"/>
      <c r="E3" s="8"/>
      <c r="F3" s="8"/>
      <c r="G3" s="8"/>
      <c r="H3" s="8"/>
      <c r="I3" s="8"/>
      <c r="J3" s="8"/>
      <c r="K3" s="8"/>
      <c r="L3" s="8"/>
      <c r="M3" s="8"/>
      <c r="N3" s="8"/>
      <c r="O3" s="8"/>
      <c r="P3" s="8"/>
      <c r="Q3" s="8"/>
      <c r="R3" s="21"/>
      <c r="S3" s="8"/>
      <c r="T3" s="8"/>
      <c r="U3" s="8"/>
      <c r="V3" s="8"/>
      <c r="W3" s="8"/>
      <c r="X3" s="8"/>
      <c r="Y3" s="8"/>
      <c r="Z3" s="8"/>
      <c r="AA3" s="8"/>
      <c r="AB3" s="21"/>
      <c r="AC3" s="8"/>
      <c r="AD3" s="8"/>
      <c r="AE3" s="8"/>
      <c r="AF3" s="8"/>
      <c r="AG3" s="8"/>
      <c r="AH3" s="8"/>
      <c r="AI3" s="8"/>
      <c r="AJ3" s="8"/>
      <c r="AK3" s="8"/>
      <c r="AL3" s="8"/>
      <c r="AM3" s="3"/>
    </row>
    <row r="4" spans="1:39" ht="15.2" customHeight="1">
      <c r="A4" s="9" t="s">
        <v>210</v>
      </c>
      <c r="B4" s="10"/>
      <c r="C4" s="10"/>
      <c r="D4" s="10"/>
      <c r="E4" s="10"/>
      <c r="F4" s="10"/>
      <c r="G4" s="10"/>
      <c r="H4" s="10"/>
      <c r="I4" s="10"/>
      <c r="J4" s="10"/>
      <c r="K4" s="10"/>
      <c r="L4" s="10"/>
      <c r="M4" s="10"/>
      <c r="N4" s="10"/>
      <c r="O4" s="10"/>
      <c r="P4" s="10"/>
      <c r="Q4" s="10"/>
      <c r="R4" s="22"/>
      <c r="S4" s="10"/>
      <c r="T4" s="10"/>
      <c r="U4" s="10"/>
      <c r="V4" s="10"/>
      <c r="W4" s="10"/>
      <c r="X4" s="10"/>
      <c r="Y4" s="10"/>
      <c r="Z4" s="10"/>
      <c r="AA4" s="10"/>
      <c r="AB4" s="22"/>
      <c r="AC4" s="10"/>
      <c r="AD4" s="10"/>
      <c r="AE4" s="10"/>
      <c r="AF4" s="10"/>
      <c r="AG4" s="10"/>
      <c r="AH4" s="10"/>
      <c r="AI4" s="10"/>
      <c r="AJ4" s="10"/>
      <c r="AK4" s="31"/>
      <c r="AL4" s="31"/>
      <c r="AM4" s="3"/>
    </row>
    <row r="5" spans="1:39" ht="15.75" customHeight="1">
      <c r="A5" s="11" t="s">
        <v>211</v>
      </c>
      <c r="B5" s="12"/>
      <c r="C5" s="12"/>
      <c r="D5" s="12"/>
      <c r="E5" s="12"/>
      <c r="F5" s="12"/>
      <c r="G5" s="12"/>
      <c r="H5" s="12"/>
      <c r="I5" s="12"/>
      <c r="J5" s="12"/>
      <c r="K5" s="12"/>
      <c r="L5" s="12"/>
      <c r="M5" s="12"/>
      <c r="N5" s="12"/>
      <c r="O5" s="12"/>
      <c r="P5" s="12"/>
      <c r="Q5" s="12"/>
      <c r="R5" s="23"/>
      <c r="S5" s="12"/>
      <c r="T5" s="12"/>
      <c r="U5" s="12"/>
      <c r="V5" s="12"/>
      <c r="W5" s="12"/>
      <c r="X5" s="12"/>
      <c r="Y5" s="12"/>
      <c r="Z5" s="12"/>
      <c r="AA5" s="12"/>
      <c r="AB5" s="23"/>
      <c r="AC5" s="12"/>
      <c r="AD5" s="12"/>
      <c r="AE5" s="12"/>
      <c r="AF5" s="12"/>
      <c r="AG5" s="12"/>
      <c r="AH5" s="12"/>
      <c r="AI5" s="12"/>
      <c r="AJ5" s="12"/>
      <c r="AK5" s="32"/>
      <c r="AL5" s="32"/>
      <c r="AM5" s="3"/>
    </row>
    <row r="6" spans="1:39" ht="12.75" customHeight="1">
      <c r="A6" s="13" t="s">
        <v>212</v>
      </c>
      <c r="B6" s="14"/>
      <c r="C6" s="14"/>
      <c r="D6" s="14"/>
      <c r="E6" s="14"/>
      <c r="F6" s="14"/>
      <c r="G6" s="14"/>
      <c r="H6" s="14"/>
      <c r="I6" s="14"/>
      <c r="J6" s="14"/>
      <c r="K6" s="14"/>
      <c r="L6" s="14"/>
      <c r="M6" s="14"/>
      <c r="N6" s="14"/>
      <c r="O6" s="14"/>
      <c r="P6" s="14"/>
      <c r="Q6" s="14"/>
      <c r="R6" s="24"/>
      <c r="S6" s="14"/>
      <c r="T6" s="14"/>
      <c r="U6" s="14"/>
      <c r="V6" s="14"/>
      <c r="W6" s="14"/>
      <c r="X6" s="14"/>
      <c r="Y6" s="14"/>
      <c r="Z6" s="14"/>
      <c r="AA6" s="14"/>
      <c r="AB6" s="24"/>
      <c r="AC6" s="14"/>
      <c r="AD6" s="14"/>
      <c r="AE6" s="14"/>
      <c r="AF6" s="14"/>
      <c r="AG6" s="14"/>
      <c r="AH6" s="14"/>
      <c r="AI6" s="14"/>
      <c r="AJ6" s="14"/>
      <c r="AK6" s="14"/>
      <c r="AL6" s="14"/>
      <c r="AM6" s="3"/>
    </row>
    <row r="7" spans="1:39" ht="30" customHeight="1">
      <c r="A7" s="15" t="s">
        <v>213</v>
      </c>
      <c r="B7" s="16" t="s">
        <v>214</v>
      </c>
      <c r="C7" s="33" t="s">
        <v>215</v>
      </c>
      <c r="D7" s="34" t="s">
        <v>215</v>
      </c>
      <c r="E7" s="35" t="s">
        <v>215</v>
      </c>
      <c r="F7" s="36" t="s">
        <v>216</v>
      </c>
      <c r="G7" s="37"/>
      <c r="H7" s="18"/>
      <c r="I7" s="36" t="s">
        <v>217</v>
      </c>
      <c r="J7" s="37"/>
      <c r="K7" s="18"/>
      <c r="L7" s="17" t="s">
        <v>215</v>
      </c>
      <c r="M7" s="17" t="s">
        <v>215</v>
      </c>
      <c r="N7" s="17" t="s">
        <v>215</v>
      </c>
      <c r="O7" s="17" t="s">
        <v>215</v>
      </c>
      <c r="P7" s="17" t="s">
        <v>215</v>
      </c>
      <c r="Q7" s="17" t="s">
        <v>215</v>
      </c>
      <c r="R7" s="25" t="s">
        <v>218</v>
      </c>
      <c r="S7" s="17" t="s">
        <v>215</v>
      </c>
      <c r="T7" s="17" t="s">
        <v>215</v>
      </c>
      <c r="U7" s="17" t="s">
        <v>215</v>
      </c>
      <c r="V7" s="17" t="s">
        <v>215</v>
      </c>
      <c r="W7" s="17" t="s">
        <v>215</v>
      </c>
      <c r="X7" s="17" t="s">
        <v>215</v>
      </c>
      <c r="Y7" s="36" t="s">
        <v>219</v>
      </c>
      <c r="Z7" s="37"/>
      <c r="AA7" s="37"/>
      <c r="AB7" s="29"/>
      <c r="AC7" s="36" t="s">
        <v>220</v>
      </c>
      <c r="AD7" s="37"/>
      <c r="AE7" s="18"/>
      <c r="AF7" s="38" t="s">
        <v>215</v>
      </c>
      <c r="AG7" s="36" t="s">
        <v>221</v>
      </c>
      <c r="AH7" s="18"/>
      <c r="AI7" s="36" t="s">
        <v>222</v>
      </c>
      <c r="AJ7" s="18"/>
      <c r="AK7" s="36" t="s">
        <v>223</v>
      </c>
      <c r="AL7" s="18"/>
      <c r="AM7" s="3"/>
    </row>
    <row r="8" spans="1:39">
      <c r="A8" s="39"/>
      <c r="B8" s="40"/>
      <c r="C8" s="41"/>
      <c r="D8" s="42"/>
      <c r="E8" s="43"/>
      <c r="F8" s="44" t="s">
        <v>215</v>
      </c>
      <c r="G8" s="44" t="s">
        <v>215</v>
      </c>
      <c r="H8" s="44" t="s">
        <v>215</v>
      </c>
      <c r="I8" s="44" t="s">
        <v>215</v>
      </c>
      <c r="J8" s="44" t="s">
        <v>215</v>
      </c>
      <c r="K8" s="44" t="s">
        <v>215</v>
      </c>
      <c r="L8" s="45"/>
      <c r="M8" s="45"/>
      <c r="N8" s="45"/>
      <c r="O8" s="45"/>
      <c r="P8" s="45"/>
      <c r="Q8" s="45"/>
      <c r="R8" s="51"/>
      <c r="S8" s="45"/>
      <c r="T8" s="45"/>
      <c r="U8" s="45"/>
      <c r="V8" s="45"/>
      <c r="W8" s="45"/>
      <c r="X8" s="45"/>
      <c r="Y8" s="44" t="s">
        <v>215</v>
      </c>
      <c r="Z8" s="44" t="s">
        <v>215</v>
      </c>
      <c r="AA8" s="44"/>
      <c r="AB8" s="53" t="s">
        <v>224</v>
      </c>
      <c r="AC8" s="44" t="s">
        <v>215</v>
      </c>
      <c r="AD8" s="44" t="s">
        <v>215</v>
      </c>
      <c r="AE8" s="44" t="s">
        <v>215</v>
      </c>
      <c r="AF8" s="44"/>
      <c r="AG8" s="44" t="s">
        <v>215</v>
      </c>
      <c r="AH8" s="44" t="s">
        <v>215</v>
      </c>
      <c r="AI8" s="44" t="s">
        <v>215</v>
      </c>
      <c r="AJ8" s="44" t="s">
        <v>215</v>
      </c>
      <c r="AK8" s="44" t="s">
        <v>215</v>
      </c>
      <c r="AL8" s="44" t="s">
        <v>215</v>
      </c>
      <c r="AM8" s="3"/>
    </row>
    <row r="9" spans="1:39">
      <c r="A9" s="4" t="s">
        <v>225</v>
      </c>
      <c r="B9" s="5" t="s">
        <v>226</v>
      </c>
      <c r="C9" s="4" t="s">
        <v>225</v>
      </c>
      <c r="D9" s="4"/>
      <c r="E9" s="4"/>
      <c r="F9" s="46"/>
      <c r="G9" s="4"/>
      <c r="H9" s="4"/>
      <c r="I9" s="4"/>
      <c r="J9" s="4"/>
      <c r="K9" s="4"/>
      <c r="L9" s="4"/>
      <c r="M9" s="4"/>
      <c r="N9" s="4"/>
      <c r="O9" s="1">
        <v>0</v>
      </c>
      <c r="P9" s="1">
        <v>1090</v>
      </c>
      <c r="Q9" s="1">
        <v>0</v>
      </c>
      <c r="R9" s="26">
        <v>1090</v>
      </c>
      <c r="S9" s="1">
        <v>1090</v>
      </c>
      <c r="T9" s="1">
        <v>1090</v>
      </c>
      <c r="U9" s="1">
        <v>0</v>
      </c>
      <c r="V9" s="1">
        <v>0</v>
      </c>
      <c r="W9" s="1">
        <v>0</v>
      </c>
      <c r="X9" s="1">
        <v>0</v>
      </c>
      <c r="Y9" s="1">
        <v>0</v>
      </c>
      <c r="Z9" s="1">
        <v>284.83708000000001</v>
      </c>
      <c r="AA9" s="1"/>
      <c r="AB9" s="26">
        <v>284.83708000000001</v>
      </c>
      <c r="AC9" s="1">
        <v>0</v>
      </c>
      <c r="AD9" s="1">
        <v>284.83708000000001</v>
      </c>
      <c r="AE9" s="1">
        <v>284.83708000000001</v>
      </c>
      <c r="AF9" s="1">
        <v>284.83708000000001</v>
      </c>
      <c r="AG9" s="1">
        <v>805.16291999999999</v>
      </c>
      <c r="AH9" s="47">
        <v>0.26131842201834865</v>
      </c>
      <c r="AI9" s="1">
        <v>805.16291999999999</v>
      </c>
      <c r="AJ9" s="47">
        <v>0.26131842201834865</v>
      </c>
      <c r="AK9" s="1">
        <v>0</v>
      </c>
      <c r="AL9" s="47"/>
      <c r="AM9" s="3"/>
    </row>
    <row r="10" spans="1:39" ht="25.5" outlineLevel="1">
      <c r="A10" s="4" t="s">
        <v>259</v>
      </c>
      <c r="B10" s="5" t="s">
        <v>260</v>
      </c>
      <c r="C10" s="4" t="s">
        <v>259</v>
      </c>
      <c r="D10" s="4"/>
      <c r="E10" s="4"/>
      <c r="F10" s="46"/>
      <c r="G10" s="4"/>
      <c r="H10" s="4"/>
      <c r="I10" s="4"/>
      <c r="J10" s="4"/>
      <c r="K10" s="4"/>
      <c r="L10" s="4"/>
      <c r="M10" s="4"/>
      <c r="N10" s="4"/>
      <c r="O10" s="1">
        <v>0</v>
      </c>
      <c r="P10" s="1">
        <v>1090</v>
      </c>
      <c r="Q10" s="1">
        <v>0</v>
      </c>
      <c r="R10" s="26">
        <v>1090</v>
      </c>
      <c r="S10" s="1">
        <v>1090</v>
      </c>
      <c r="T10" s="1">
        <v>1090</v>
      </c>
      <c r="U10" s="1">
        <v>0</v>
      </c>
      <c r="V10" s="1">
        <v>0</v>
      </c>
      <c r="W10" s="1">
        <v>0</v>
      </c>
      <c r="X10" s="1">
        <v>0</v>
      </c>
      <c r="Y10" s="1">
        <v>0</v>
      </c>
      <c r="Z10" s="1">
        <v>284.83708000000001</v>
      </c>
      <c r="AA10" s="1"/>
      <c r="AB10" s="26">
        <v>284.83708000000001</v>
      </c>
      <c r="AC10" s="1">
        <v>0</v>
      </c>
      <c r="AD10" s="1">
        <v>284.83708000000001</v>
      </c>
      <c r="AE10" s="1">
        <v>284.83708000000001</v>
      </c>
      <c r="AF10" s="1">
        <v>284.83708000000001</v>
      </c>
      <c r="AG10" s="1">
        <v>805.16291999999999</v>
      </c>
      <c r="AH10" s="47">
        <v>0.26131842201834865</v>
      </c>
      <c r="AI10" s="1">
        <v>805.16291999999999</v>
      </c>
      <c r="AJ10" s="47">
        <v>0.26131842201834865</v>
      </c>
      <c r="AK10" s="1">
        <v>0</v>
      </c>
      <c r="AL10" s="47"/>
      <c r="AM10" s="3"/>
    </row>
    <row r="11" spans="1:39" ht="76.5" outlineLevel="2">
      <c r="A11" s="4" t="s">
        <v>261</v>
      </c>
      <c r="B11" s="5" t="s">
        <v>262</v>
      </c>
      <c r="C11" s="4" t="s">
        <v>261</v>
      </c>
      <c r="D11" s="4"/>
      <c r="E11" s="4"/>
      <c r="F11" s="46"/>
      <c r="G11" s="4"/>
      <c r="H11" s="4"/>
      <c r="I11" s="4"/>
      <c r="J11" s="4"/>
      <c r="K11" s="4"/>
      <c r="L11" s="4"/>
      <c r="M11" s="4"/>
      <c r="N11" s="4"/>
      <c r="O11" s="1">
        <v>0</v>
      </c>
      <c r="P11" s="1">
        <v>1090</v>
      </c>
      <c r="Q11" s="1">
        <v>0</v>
      </c>
      <c r="R11" s="26">
        <v>1090</v>
      </c>
      <c r="S11" s="1">
        <v>1090</v>
      </c>
      <c r="T11" s="1">
        <v>1090</v>
      </c>
      <c r="U11" s="1">
        <v>0</v>
      </c>
      <c r="V11" s="1">
        <v>0</v>
      </c>
      <c r="W11" s="1">
        <v>0</v>
      </c>
      <c r="X11" s="1">
        <v>0</v>
      </c>
      <c r="Y11" s="1">
        <v>0</v>
      </c>
      <c r="Z11" s="1">
        <v>284.83708000000001</v>
      </c>
      <c r="AA11" s="1"/>
      <c r="AB11" s="26">
        <v>284.83708000000001</v>
      </c>
      <c r="AC11" s="1">
        <v>0</v>
      </c>
      <c r="AD11" s="1">
        <v>284.83708000000001</v>
      </c>
      <c r="AE11" s="1">
        <v>284.83708000000001</v>
      </c>
      <c r="AF11" s="1">
        <v>284.83708000000001</v>
      </c>
      <c r="AG11" s="1">
        <v>805.16291999999999</v>
      </c>
      <c r="AH11" s="47">
        <v>0.26131842201834865</v>
      </c>
      <c r="AI11" s="1">
        <v>805.16291999999999</v>
      </c>
      <c r="AJ11" s="47">
        <v>0.26131842201834865</v>
      </c>
      <c r="AK11" s="1">
        <v>0</v>
      </c>
      <c r="AL11" s="47"/>
      <c r="AM11" s="3"/>
    </row>
    <row r="12" spans="1:39" ht="76.5" outlineLevel="3">
      <c r="A12" s="4" t="s">
        <v>369</v>
      </c>
      <c r="B12" s="5" t="s">
        <v>365</v>
      </c>
      <c r="C12" s="4" t="s">
        <v>369</v>
      </c>
      <c r="D12" s="4"/>
      <c r="E12" s="4"/>
      <c r="F12" s="46"/>
      <c r="G12" s="4"/>
      <c r="H12" s="4"/>
      <c r="I12" s="4"/>
      <c r="J12" s="4"/>
      <c r="K12" s="4"/>
      <c r="L12" s="4"/>
      <c r="M12" s="4"/>
      <c r="N12" s="4"/>
      <c r="O12" s="1">
        <v>0</v>
      </c>
      <c r="P12" s="1">
        <v>1090</v>
      </c>
      <c r="Q12" s="1">
        <v>0</v>
      </c>
      <c r="R12" s="26">
        <v>1090</v>
      </c>
      <c r="S12" s="1">
        <v>1090</v>
      </c>
      <c r="T12" s="1">
        <v>1090</v>
      </c>
      <c r="U12" s="1">
        <v>0</v>
      </c>
      <c r="V12" s="1">
        <v>0</v>
      </c>
      <c r="W12" s="1">
        <v>0</v>
      </c>
      <c r="X12" s="1">
        <v>0</v>
      </c>
      <c r="Y12" s="1">
        <v>0</v>
      </c>
      <c r="Z12" s="1">
        <v>284.83708000000001</v>
      </c>
      <c r="AA12" s="1"/>
      <c r="AB12" s="26">
        <v>284.83708000000001</v>
      </c>
      <c r="AC12" s="1">
        <v>0</v>
      </c>
      <c r="AD12" s="1">
        <v>284.83708000000001</v>
      </c>
      <c r="AE12" s="1">
        <v>284.83708000000001</v>
      </c>
      <c r="AF12" s="1">
        <v>284.83708000000001</v>
      </c>
      <c r="AG12" s="1">
        <v>805.16291999999999</v>
      </c>
      <c r="AH12" s="47">
        <v>0.26131842201834865</v>
      </c>
      <c r="AI12" s="1">
        <v>805.16291999999999</v>
      </c>
      <c r="AJ12" s="47">
        <v>0.26131842201834865</v>
      </c>
      <c r="AK12" s="1">
        <v>0</v>
      </c>
      <c r="AL12" s="47"/>
      <c r="AM12" s="3"/>
    </row>
    <row r="13" spans="1:39" ht="12.75" customHeight="1">
      <c r="A13" s="19" t="s">
        <v>362</v>
      </c>
      <c r="B13" s="20"/>
      <c r="C13" s="20"/>
      <c r="D13" s="20"/>
      <c r="E13" s="20"/>
      <c r="F13" s="20"/>
      <c r="G13" s="20"/>
      <c r="H13" s="48"/>
      <c r="I13" s="49"/>
      <c r="J13" s="49"/>
      <c r="K13" s="49"/>
      <c r="L13" s="49"/>
      <c r="M13" s="49"/>
      <c r="N13" s="49"/>
      <c r="O13" s="2">
        <v>0</v>
      </c>
      <c r="P13" s="2">
        <v>1090</v>
      </c>
      <c r="Q13" s="2">
        <v>0</v>
      </c>
      <c r="R13" s="27">
        <v>1090</v>
      </c>
      <c r="S13" s="2">
        <v>1090</v>
      </c>
      <c r="T13" s="2">
        <v>1090</v>
      </c>
      <c r="U13" s="2">
        <v>0</v>
      </c>
      <c r="V13" s="2">
        <v>0</v>
      </c>
      <c r="W13" s="2">
        <v>0</v>
      </c>
      <c r="X13" s="2">
        <v>0</v>
      </c>
      <c r="Y13" s="2">
        <v>0</v>
      </c>
      <c r="Z13" s="2">
        <v>284.83708000000001</v>
      </c>
      <c r="AA13" s="2"/>
      <c r="AB13" s="27">
        <v>284.83708000000001</v>
      </c>
      <c r="AC13" s="2">
        <v>0</v>
      </c>
      <c r="AD13" s="2">
        <v>284.83708000000001</v>
      </c>
      <c r="AE13" s="2">
        <v>284.83708000000001</v>
      </c>
      <c r="AF13" s="2">
        <v>284.83708000000001</v>
      </c>
      <c r="AG13" s="2">
        <v>805.16291999999999</v>
      </c>
      <c r="AH13" s="50">
        <v>0.26131842201834865</v>
      </c>
      <c r="AI13" s="2">
        <v>805.16291999999999</v>
      </c>
      <c r="AJ13" s="50">
        <v>0.26131842201834865</v>
      </c>
      <c r="AK13" s="2">
        <v>0</v>
      </c>
      <c r="AL13" s="50"/>
      <c r="AM13" s="3"/>
    </row>
    <row r="14" spans="1:39" ht="12.75" customHeight="1">
      <c r="A14" s="3"/>
      <c r="B14" s="3"/>
      <c r="C14" s="3"/>
      <c r="D14" s="3"/>
      <c r="E14" s="3"/>
      <c r="F14" s="3"/>
      <c r="G14" s="3"/>
      <c r="H14" s="3"/>
      <c r="I14" s="3"/>
      <c r="J14" s="3"/>
      <c r="K14" s="3"/>
      <c r="L14" s="3"/>
      <c r="M14" s="3"/>
      <c r="N14" s="3"/>
      <c r="O14" s="3"/>
      <c r="P14" s="3"/>
      <c r="Q14" s="3"/>
      <c r="R14" s="28"/>
      <c r="S14" s="3"/>
      <c r="T14" s="3"/>
      <c r="U14" s="3"/>
      <c r="V14" s="3"/>
      <c r="W14" s="3"/>
      <c r="X14" s="3"/>
      <c r="Y14" s="3"/>
      <c r="Z14" s="3"/>
      <c r="AA14" s="3"/>
      <c r="AB14" s="28"/>
      <c r="AC14" s="3"/>
      <c r="AD14" s="3"/>
      <c r="AE14" s="3"/>
      <c r="AF14" s="3" t="s">
        <v>215</v>
      </c>
      <c r="AG14" s="3"/>
      <c r="AH14" s="3"/>
      <c r="AI14" s="3"/>
      <c r="AJ14" s="3"/>
      <c r="AK14" s="3"/>
      <c r="AL14" s="3"/>
      <c r="AM14" s="3"/>
    </row>
    <row r="15" spans="1:39">
      <c r="A15" s="7"/>
      <c r="B15" s="8"/>
      <c r="C15" s="8"/>
      <c r="D15" s="8"/>
      <c r="E15" s="8"/>
      <c r="F15" s="8"/>
      <c r="G15" s="8"/>
      <c r="H15" s="8"/>
      <c r="I15" s="8"/>
      <c r="J15" s="8"/>
      <c r="K15" s="8"/>
      <c r="L15" s="8"/>
      <c r="M15" s="8"/>
      <c r="N15" s="8"/>
      <c r="O15" s="8"/>
      <c r="P15" s="8"/>
      <c r="Q15" s="8"/>
      <c r="R15" s="21"/>
      <c r="S15" s="8"/>
      <c r="T15" s="8"/>
      <c r="U15" s="8"/>
      <c r="V15" s="8"/>
      <c r="W15" s="8"/>
      <c r="X15" s="8"/>
      <c r="Y15" s="8"/>
      <c r="Z15" s="8"/>
      <c r="AA15" s="8"/>
      <c r="AB15" s="21"/>
      <c r="AC15" s="8"/>
      <c r="AD15" s="6"/>
      <c r="AE15" s="6"/>
      <c r="AF15" s="6"/>
      <c r="AG15" s="6"/>
      <c r="AH15" s="6"/>
      <c r="AI15" s="6"/>
      <c r="AJ15" s="6"/>
      <c r="AK15" s="6"/>
      <c r="AL15" s="6"/>
      <c r="AM15" s="3"/>
    </row>
  </sheetData>
  <phoneticPr fontId="39" type="noConversion"/>
  <pageMargins left="0.39374999999999999" right="0.39374999999999999" top="0.59027779999999996" bottom="0.59027779999999996" header="0.39374999999999999" footer="0.39374999999999999"/>
  <pageSetup paperSize="9" fitToHeight="0" orientation="landscape" r:id="rId1"/>
</worksheet>
</file>

<file path=xl/worksheets/sheet6.xml><?xml version="1.0" encoding="utf-8"?>
<worksheet xmlns="http://schemas.openxmlformats.org/spreadsheetml/2006/main" xmlns:r="http://schemas.openxmlformats.org/officeDocument/2006/relationships">
  <dimension ref="A1:AK27"/>
  <sheetViews>
    <sheetView showGridLines="0" showZeros="0" zoomScaleSheetLayoutView="100" workbookViewId="0">
      <pane ySplit="8" topLeftCell="A9" activePane="bottomLeft" state="frozen"/>
      <selection pane="bottomLeft" activeCell="A11" sqref="A11"/>
    </sheetView>
  </sheetViews>
  <sheetFormatPr defaultRowHeight="15" outlineLevelRow="3"/>
  <cols>
    <col min="1" max="1" width="21.7109375" style="57" customWidth="1"/>
    <col min="2" max="2" width="60.85546875" style="57" customWidth="1"/>
    <col min="3" max="25" width="9.140625" style="57"/>
    <col min="26" max="26" width="15.7109375" style="57" customWidth="1"/>
    <col min="27" max="16384" width="9.140625" style="57"/>
  </cols>
  <sheetData>
    <row r="1" spans="1:37" ht="15.2" customHeight="1">
      <c r="A1" s="54" t="s">
        <v>208</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6"/>
    </row>
    <row r="2" spans="1:37" ht="15.2" customHeight="1">
      <c r="A2" s="54" t="s">
        <v>370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6"/>
    </row>
    <row r="3" spans="1:37">
      <c r="A3" s="54"/>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6"/>
    </row>
    <row r="4" spans="1:37" ht="15.2" customHeight="1">
      <c r="A4" s="58" t="s">
        <v>210</v>
      </c>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8"/>
      <c r="AJ4" s="58"/>
      <c r="AK4" s="56"/>
    </row>
    <row r="5" spans="1:37" ht="15.75" customHeight="1">
      <c r="A5" s="60" t="s">
        <v>211</v>
      </c>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0"/>
      <c r="AJ5" s="60"/>
      <c r="AK5" s="56"/>
    </row>
    <row r="6" spans="1:37" ht="12.75" customHeight="1">
      <c r="A6" s="62" t="s">
        <v>212</v>
      </c>
      <c r="B6" s="63"/>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56"/>
    </row>
    <row r="7" spans="1:37" ht="30" customHeight="1">
      <c r="A7" s="64" t="s">
        <v>213</v>
      </c>
      <c r="B7" s="65" t="s">
        <v>214</v>
      </c>
      <c r="C7" s="66" t="s">
        <v>215</v>
      </c>
      <c r="D7" s="67" t="s">
        <v>215</v>
      </c>
      <c r="E7" s="68" t="s">
        <v>215</v>
      </c>
      <c r="F7" s="69" t="s">
        <v>216</v>
      </c>
      <c r="G7" s="70"/>
      <c r="H7" s="71"/>
      <c r="I7" s="69" t="s">
        <v>217</v>
      </c>
      <c r="J7" s="70"/>
      <c r="K7" s="71"/>
      <c r="L7" s="72" t="s">
        <v>215</v>
      </c>
      <c r="M7" s="72" t="s">
        <v>215</v>
      </c>
      <c r="N7" s="72" t="s">
        <v>215</v>
      </c>
      <c r="O7" s="72" t="s">
        <v>215</v>
      </c>
      <c r="P7" s="72" t="s">
        <v>215</v>
      </c>
      <c r="Q7" s="72" t="s">
        <v>215</v>
      </c>
      <c r="R7" s="72" t="s">
        <v>215</v>
      </c>
      <c r="S7" s="72" t="s">
        <v>215</v>
      </c>
      <c r="T7" s="72" t="s">
        <v>215</v>
      </c>
      <c r="U7" s="72" t="s">
        <v>215</v>
      </c>
      <c r="V7" s="72" t="s">
        <v>215</v>
      </c>
      <c r="W7" s="72" t="s">
        <v>215</v>
      </c>
      <c r="X7" s="69" t="s">
        <v>219</v>
      </c>
      <c r="Y7" s="70"/>
      <c r="Z7" s="71"/>
      <c r="AA7" s="69" t="s">
        <v>220</v>
      </c>
      <c r="AB7" s="70"/>
      <c r="AC7" s="71"/>
      <c r="AD7" s="73" t="s">
        <v>215</v>
      </c>
      <c r="AE7" s="69" t="s">
        <v>221</v>
      </c>
      <c r="AF7" s="71"/>
      <c r="AG7" s="69" t="s">
        <v>222</v>
      </c>
      <c r="AH7" s="71"/>
      <c r="AI7" s="69" t="s">
        <v>223</v>
      </c>
      <c r="AJ7" s="71"/>
      <c r="AK7" s="56"/>
    </row>
    <row r="8" spans="1:37">
      <c r="A8" s="74"/>
      <c r="B8" s="75"/>
      <c r="C8" s="76"/>
      <c r="D8" s="77"/>
      <c r="E8" s="78"/>
      <c r="F8" s="79" t="s">
        <v>215</v>
      </c>
      <c r="G8" s="79" t="s">
        <v>215</v>
      </c>
      <c r="H8" s="79" t="s">
        <v>215</v>
      </c>
      <c r="I8" s="79" t="s">
        <v>215</v>
      </c>
      <c r="J8" s="79" t="s">
        <v>215</v>
      </c>
      <c r="K8" s="79" t="s">
        <v>215</v>
      </c>
      <c r="L8" s="80"/>
      <c r="M8" s="80"/>
      <c r="N8" s="80"/>
      <c r="O8" s="80"/>
      <c r="P8" s="80"/>
      <c r="Q8" s="80"/>
      <c r="R8" s="80"/>
      <c r="S8" s="80"/>
      <c r="T8" s="80"/>
      <c r="U8" s="80"/>
      <c r="V8" s="80"/>
      <c r="W8" s="80"/>
      <c r="X8" s="79" t="s">
        <v>215</v>
      </c>
      <c r="Y8" s="79" t="s">
        <v>215</v>
      </c>
      <c r="Z8" s="79" t="s">
        <v>224</v>
      </c>
      <c r="AA8" s="79" t="s">
        <v>215</v>
      </c>
      <c r="AB8" s="79" t="s">
        <v>215</v>
      </c>
      <c r="AC8" s="79" t="s">
        <v>215</v>
      </c>
      <c r="AD8" s="79"/>
      <c r="AE8" s="79" t="s">
        <v>215</v>
      </c>
      <c r="AF8" s="79" t="s">
        <v>215</v>
      </c>
      <c r="AG8" s="79" t="s">
        <v>215</v>
      </c>
      <c r="AH8" s="79" t="s">
        <v>215</v>
      </c>
      <c r="AI8" s="79" t="s">
        <v>215</v>
      </c>
      <c r="AJ8" s="79" t="s">
        <v>215</v>
      </c>
      <c r="AK8" s="56"/>
    </row>
    <row r="9" spans="1:37">
      <c r="A9" s="81" t="s">
        <v>225</v>
      </c>
      <c r="B9" s="82" t="s">
        <v>226</v>
      </c>
      <c r="C9" s="81" t="s">
        <v>225</v>
      </c>
      <c r="D9" s="81"/>
      <c r="E9" s="81"/>
      <c r="F9" s="83"/>
      <c r="G9" s="81"/>
      <c r="H9" s="81"/>
      <c r="I9" s="81"/>
      <c r="J9" s="81"/>
      <c r="K9" s="81"/>
      <c r="L9" s="81"/>
      <c r="M9" s="81"/>
      <c r="N9" s="81"/>
      <c r="O9" s="84">
        <v>0</v>
      </c>
      <c r="P9" s="84">
        <v>0</v>
      </c>
      <c r="Q9" s="84">
        <v>0</v>
      </c>
      <c r="R9" s="84">
        <v>0</v>
      </c>
      <c r="S9" s="84">
        <v>0</v>
      </c>
      <c r="T9" s="84">
        <v>0</v>
      </c>
      <c r="U9" s="84">
        <v>0</v>
      </c>
      <c r="V9" s="84">
        <v>0</v>
      </c>
      <c r="W9" s="84">
        <v>0</v>
      </c>
      <c r="X9" s="84">
        <v>0</v>
      </c>
      <c r="Y9" s="84">
        <v>39.515309999999999</v>
      </c>
      <c r="Z9" s="84">
        <v>39.515309999999999</v>
      </c>
      <c r="AA9" s="84">
        <v>0</v>
      </c>
      <c r="AB9" s="84">
        <v>39.515309999999999</v>
      </c>
      <c r="AC9" s="84">
        <v>39.515309999999999</v>
      </c>
      <c r="AD9" s="84">
        <v>39.515309999999999</v>
      </c>
      <c r="AE9" s="84">
        <v>-39.515309999999999</v>
      </c>
      <c r="AF9" s="85"/>
      <c r="AG9" s="84">
        <v>-39.515309999999999</v>
      </c>
      <c r="AH9" s="85"/>
      <c r="AI9" s="84">
        <v>0</v>
      </c>
      <c r="AJ9" s="85"/>
      <c r="AK9" s="56"/>
    </row>
    <row r="10" spans="1:37" outlineLevel="1">
      <c r="A10" s="81" t="s">
        <v>249</v>
      </c>
      <c r="B10" s="82" t="s">
        <v>250</v>
      </c>
      <c r="C10" s="81" t="s">
        <v>249</v>
      </c>
      <c r="D10" s="81"/>
      <c r="E10" s="81"/>
      <c r="F10" s="83"/>
      <c r="G10" s="81"/>
      <c r="H10" s="81"/>
      <c r="I10" s="81"/>
      <c r="J10" s="81"/>
      <c r="K10" s="81"/>
      <c r="L10" s="81"/>
      <c r="M10" s="81"/>
      <c r="N10" s="81"/>
      <c r="O10" s="84">
        <v>0</v>
      </c>
      <c r="P10" s="84">
        <v>0</v>
      </c>
      <c r="Q10" s="84">
        <v>0</v>
      </c>
      <c r="R10" s="84">
        <v>0</v>
      </c>
      <c r="S10" s="84">
        <v>0</v>
      </c>
      <c r="T10" s="84">
        <v>0</v>
      </c>
      <c r="U10" s="84">
        <v>0</v>
      </c>
      <c r="V10" s="84">
        <v>0</v>
      </c>
      <c r="W10" s="84">
        <v>0</v>
      </c>
      <c r="X10" s="84">
        <v>0</v>
      </c>
      <c r="Y10" s="84">
        <v>39.515309999999999</v>
      </c>
      <c r="Z10" s="84">
        <v>39.515309999999999</v>
      </c>
      <c r="AA10" s="84">
        <v>0</v>
      </c>
      <c r="AB10" s="84">
        <v>39.515309999999999</v>
      </c>
      <c r="AC10" s="84">
        <v>39.515309999999999</v>
      </c>
      <c r="AD10" s="84">
        <v>39.515309999999999</v>
      </c>
      <c r="AE10" s="84">
        <v>-39.515309999999999</v>
      </c>
      <c r="AF10" s="85"/>
      <c r="AG10" s="84">
        <v>-39.515309999999999</v>
      </c>
      <c r="AH10" s="85"/>
      <c r="AI10" s="84">
        <v>0</v>
      </c>
      <c r="AJ10" s="85"/>
      <c r="AK10" s="56"/>
    </row>
    <row r="11" spans="1:37" ht="63.75" outlineLevel="2">
      <c r="A11" s="81">
        <v>1.16010530100001E+16</v>
      </c>
      <c r="B11" s="82" t="s">
        <v>372</v>
      </c>
      <c r="C11" s="81" t="s">
        <v>371</v>
      </c>
      <c r="D11" s="81"/>
      <c r="E11" s="81"/>
      <c r="F11" s="83"/>
      <c r="G11" s="81"/>
      <c r="H11" s="81"/>
      <c r="I11" s="81"/>
      <c r="J11" s="81"/>
      <c r="K11" s="81"/>
      <c r="L11" s="81"/>
      <c r="M11" s="81"/>
      <c r="N11" s="81"/>
      <c r="O11" s="84">
        <v>0</v>
      </c>
      <c r="P11" s="84">
        <v>0</v>
      </c>
      <c r="Q11" s="84">
        <v>0</v>
      </c>
      <c r="R11" s="84">
        <v>0</v>
      </c>
      <c r="S11" s="84">
        <v>0</v>
      </c>
      <c r="T11" s="84">
        <v>0</v>
      </c>
      <c r="U11" s="84">
        <v>0</v>
      </c>
      <c r="V11" s="84">
        <v>0</v>
      </c>
      <c r="W11" s="84">
        <v>0</v>
      </c>
      <c r="X11" s="84">
        <v>0</v>
      </c>
      <c r="Y11" s="84">
        <v>0.96189999999999998</v>
      </c>
      <c r="Z11" s="84">
        <v>0.96189999999999998</v>
      </c>
      <c r="AA11" s="84">
        <v>0</v>
      </c>
      <c r="AB11" s="84">
        <v>0.96189999999999998</v>
      </c>
      <c r="AC11" s="84">
        <v>0.96189999999999998</v>
      </c>
      <c r="AD11" s="84">
        <v>0.96189999999999998</v>
      </c>
      <c r="AE11" s="84">
        <v>-0.96189999999999998</v>
      </c>
      <c r="AF11" s="85"/>
      <c r="AG11" s="84">
        <v>-0.96189999999999998</v>
      </c>
      <c r="AH11" s="85"/>
      <c r="AI11" s="84">
        <v>0</v>
      </c>
      <c r="AJ11" s="85"/>
      <c r="AK11" s="56"/>
    </row>
    <row r="12" spans="1:37" ht="102" hidden="1" outlineLevel="3">
      <c r="A12" s="81" t="s">
        <v>373</v>
      </c>
      <c r="B12" s="82" t="s">
        <v>374</v>
      </c>
      <c r="C12" s="81" t="s">
        <v>373</v>
      </c>
      <c r="D12" s="81"/>
      <c r="E12" s="81"/>
      <c r="F12" s="83"/>
      <c r="G12" s="81"/>
      <c r="H12" s="81"/>
      <c r="I12" s="81"/>
      <c r="J12" s="81"/>
      <c r="K12" s="81"/>
      <c r="L12" s="81"/>
      <c r="M12" s="81"/>
      <c r="N12" s="81"/>
      <c r="O12" s="84">
        <v>0</v>
      </c>
      <c r="P12" s="84">
        <v>0</v>
      </c>
      <c r="Q12" s="84">
        <v>0</v>
      </c>
      <c r="R12" s="84">
        <v>0</v>
      </c>
      <c r="S12" s="84">
        <v>0</v>
      </c>
      <c r="T12" s="84">
        <v>0</v>
      </c>
      <c r="U12" s="84">
        <v>0</v>
      </c>
      <c r="V12" s="84">
        <v>0</v>
      </c>
      <c r="W12" s="84">
        <v>0</v>
      </c>
      <c r="X12" s="84">
        <v>0</v>
      </c>
      <c r="Y12" s="84">
        <v>0.96189999999999998</v>
      </c>
      <c r="Z12" s="84">
        <v>0.96189999999999998</v>
      </c>
      <c r="AA12" s="84">
        <v>0</v>
      </c>
      <c r="AB12" s="84">
        <v>0.96189999999999998</v>
      </c>
      <c r="AC12" s="84">
        <v>0.96189999999999998</v>
      </c>
      <c r="AD12" s="84">
        <v>0.96189999999999998</v>
      </c>
      <c r="AE12" s="84">
        <v>-0.96189999999999998</v>
      </c>
      <c r="AF12" s="85"/>
      <c r="AG12" s="84">
        <v>-0.96189999999999998</v>
      </c>
      <c r="AH12" s="85"/>
      <c r="AI12" s="84">
        <v>0</v>
      </c>
      <c r="AJ12" s="85"/>
      <c r="AK12" s="56"/>
    </row>
    <row r="13" spans="1:37" ht="89.25" outlineLevel="2" collapsed="1">
      <c r="A13" s="81" t="s">
        <v>375</v>
      </c>
      <c r="B13" s="82" t="s">
        <v>376</v>
      </c>
      <c r="C13" s="81" t="s">
        <v>375</v>
      </c>
      <c r="D13" s="81"/>
      <c r="E13" s="81"/>
      <c r="F13" s="83"/>
      <c r="G13" s="81"/>
      <c r="H13" s="81"/>
      <c r="I13" s="81"/>
      <c r="J13" s="81"/>
      <c r="K13" s="81"/>
      <c r="L13" s="81"/>
      <c r="M13" s="81"/>
      <c r="N13" s="81"/>
      <c r="O13" s="84">
        <v>0</v>
      </c>
      <c r="P13" s="84">
        <v>0</v>
      </c>
      <c r="Q13" s="84">
        <v>0</v>
      </c>
      <c r="R13" s="84">
        <v>0</v>
      </c>
      <c r="S13" s="84">
        <v>0</v>
      </c>
      <c r="T13" s="84">
        <v>0</v>
      </c>
      <c r="U13" s="84">
        <v>0</v>
      </c>
      <c r="V13" s="84">
        <v>0</v>
      </c>
      <c r="W13" s="84">
        <v>0</v>
      </c>
      <c r="X13" s="84">
        <v>0</v>
      </c>
      <c r="Y13" s="84">
        <v>12.066979999999999</v>
      </c>
      <c r="Z13" s="84">
        <v>12.066979999999999</v>
      </c>
      <c r="AA13" s="84">
        <v>0</v>
      </c>
      <c r="AB13" s="84">
        <v>12.066979999999999</v>
      </c>
      <c r="AC13" s="84">
        <v>12.066979999999999</v>
      </c>
      <c r="AD13" s="84">
        <v>12.066979999999999</v>
      </c>
      <c r="AE13" s="84">
        <v>-12.066979999999999</v>
      </c>
      <c r="AF13" s="85"/>
      <c r="AG13" s="84">
        <v>-12.066979999999999</v>
      </c>
      <c r="AH13" s="85"/>
      <c r="AI13" s="84">
        <v>0</v>
      </c>
      <c r="AJ13" s="85"/>
      <c r="AK13" s="56"/>
    </row>
    <row r="14" spans="1:37" ht="114.75" hidden="1" outlineLevel="3">
      <c r="A14" s="81" t="s">
        <v>377</v>
      </c>
      <c r="B14" s="82" t="s">
        <v>378</v>
      </c>
      <c r="C14" s="81" t="s">
        <v>377</v>
      </c>
      <c r="D14" s="81"/>
      <c r="E14" s="81"/>
      <c r="F14" s="83"/>
      <c r="G14" s="81"/>
      <c r="H14" s="81"/>
      <c r="I14" s="81"/>
      <c r="J14" s="81"/>
      <c r="K14" s="81"/>
      <c r="L14" s="81"/>
      <c r="M14" s="81"/>
      <c r="N14" s="81"/>
      <c r="O14" s="84">
        <v>0</v>
      </c>
      <c r="P14" s="84">
        <v>0</v>
      </c>
      <c r="Q14" s="84">
        <v>0</v>
      </c>
      <c r="R14" s="84">
        <v>0</v>
      </c>
      <c r="S14" s="84">
        <v>0</v>
      </c>
      <c r="T14" s="84">
        <v>0</v>
      </c>
      <c r="U14" s="84">
        <v>0</v>
      </c>
      <c r="V14" s="84">
        <v>0</v>
      </c>
      <c r="W14" s="84">
        <v>0</v>
      </c>
      <c r="X14" s="84">
        <v>0</v>
      </c>
      <c r="Y14" s="84">
        <v>0.33734999999999998</v>
      </c>
      <c r="Z14" s="84">
        <v>0.33734999999999998</v>
      </c>
      <c r="AA14" s="84">
        <v>0</v>
      </c>
      <c r="AB14" s="84">
        <v>0.33734999999999998</v>
      </c>
      <c r="AC14" s="84">
        <v>0.33734999999999998</v>
      </c>
      <c r="AD14" s="84">
        <v>0.33734999999999998</v>
      </c>
      <c r="AE14" s="84">
        <v>-0.33734999999999998</v>
      </c>
      <c r="AF14" s="85"/>
      <c r="AG14" s="84">
        <v>-0.33734999999999998</v>
      </c>
      <c r="AH14" s="85"/>
      <c r="AI14" s="84">
        <v>0</v>
      </c>
      <c r="AJ14" s="85"/>
      <c r="AK14" s="56"/>
    </row>
    <row r="15" spans="1:37" ht="102" hidden="1" outlineLevel="3">
      <c r="A15" s="81" t="s">
        <v>379</v>
      </c>
      <c r="B15" s="82" t="s">
        <v>380</v>
      </c>
      <c r="C15" s="81" t="s">
        <v>379</v>
      </c>
      <c r="D15" s="81"/>
      <c r="E15" s="81"/>
      <c r="F15" s="83"/>
      <c r="G15" s="81"/>
      <c r="H15" s="81"/>
      <c r="I15" s="81"/>
      <c r="J15" s="81"/>
      <c r="K15" s="81"/>
      <c r="L15" s="81"/>
      <c r="M15" s="81"/>
      <c r="N15" s="81"/>
      <c r="O15" s="84">
        <v>0</v>
      </c>
      <c r="P15" s="84">
        <v>0</v>
      </c>
      <c r="Q15" s="84">
        <v>0</v>
      </c>
      <c r="R15" s="84">
        <v>0</v>
      </c>
      <c r="S15" s="84">
        <v>0</v>
      </c>
      <c r="T15" s="84">
        <v>0</v>
      </c>
      <c r="U15" s="84">
        <v>0</v>
      </c>
      <c r="V15" s="84">
        <v>0</v>
      </c>
      <c r="W15" s="84">
        <v>0</v>
      </c>
      <c r="X15" s="84">
        <v>0</v>
      </c>
      <c r="Y15" s="84">
        <v>0.5</v>
      </c>
      <c r="Z15" s="84">
        <v>0.5</v>
      </c>
      <c r="AA15" s="84">
        <v>0</v>
      </c>
      <c r="AB15" s="84">
        <v>0.5</v>
      </c>
      <c r="AC15" s="84">
        <v>0.5</v>
      </c>
      <c r="AD15" s="84">
        <v>0.5</v>
      </c>
      <c r="AE15" s="84">
        <v>-0.5</v>
      </c>
      <c r="AF15" s="85"/>
      <c r="AG15" s="84">
        <v>-0.5</v>
      </c>
      <c r="AH15" s="85"/>
      <c r="AI15" s="84">
        <v>0</v>
      </c>
      <c r="AJ15" s="85"/>
      <c r="AK15" s="56"/>
    </row>
    <row r="16" spans="1:37" ht="89.25" hidden="1" outlineLevel="3">
      <c r="A16" s="81" t="s">
        <v>381</v>
      </c>
      <c r="B16" s="82" t="s">
        <v>382</v>
      </c>
      <c r="C16" s="81" t="s">
        <v>381</v>
      </c>
      <c r="D16" s="81"/>
      <c r="E16" s="81"/>
      <c r="F16" s="83"/>
      <c r="G16" s="81"/>
      <c r="H16" s="81"/>
      <c r="I16" s="81"/>
      <c r="J16" s="81"/>
      <c r="K16" s="81"/>
      <c r="L16" s="81"/>
      <c r="M16" s="81"/>
      <c r="N16" s="81"/>
      <c r="O16" s="84">
        <v>0</v>
      </c>
      <c r="P16" s="84">
        <v>0</v>
      </c>
      <c r="Q16" s="84">
        <v>0</v>
      </c>
      <c r="R16" s="84">
        <v>0</v>
      </c>
      <c r="S16" s="84">
        <v>0</v>
      </c>
      <c r="T16" s="84">
        <v>0</v>
      </c>
      <c r="U16" s="84">
        <v>0</v>
      </c>
      <c r="V16" s="84">
        <v>0</v>
      </c>
      <c r="W16" s="84">
        <v>0</v>
      </c>
      <c r="X16" s="84">
        <v>0</v>
      </c>
      <c r="Y16" s="84">
        <v>5</v>
      </c>
      <c r="Z16" s="84">
        <v>5</v>
      </c>
      <c r="AA16" s="84">
        <v>0</v>
      </c>
      <c r="AB16" s="84">
        <v>5</v>
      </c>
      <c r="AC16" s="84">
        <v>5</v>
      </c>
      <c r="AD16" s="84">
        <v>5</v>
      </c>
      <c r="AE16" s="84">
        <v>-5</v>
      </c>
      <c r="AF16" s="85"/>
      <c r="AG16" s="84">
        <v>-5</v>
      </c>
      <c r="AH16" s="85"/>
      <c r="AI16" s="84">
        <v>0</v>
      </c>
      <c r="AJ16" s="85"/>
      <c r="AK16" s="56"/>
    </row>
    <row r="17" spans="1:37" ht="89.25" hidden="1" outlineLevel="3">
      <c r="A17" s="81" t="s">
        <v>383</v>
      </c>
      <c r="B17" s="82" t="s">
        <v>384</v>
      </c>
      <c r="C17" s="81" t="s">
        <v>383</v>
      </c>
      <c r="D17" s="81"/>
      <c r="E17" s="81"/>
      <c r="F17" s="83"/>
      <c r="G17" s="81"/>
      <c r="H17" s="81"/>
      <c r="I17" s="81"/>
      <c r="J17" s="81"/>
      <c r="K17" s="81"/>
      <c r="L17" s="81"/>
      <c r="M17" s="81"/>
      <c r="N17" s="81"/>
      <c r="O17" s="84">
        <v>0</v>
      </c>
      <c r="P17" s="84">
        <v>0</v>
      </c>
      <c r="Q17" s="84">
        <v>0</v>
      </c>
      <c r="R17" s="84">
        <v>0</v>
      </c>
      <c r="S17" s="84">
        <v>0</v>
      </c>
      <c r="T17" s="84">
        <v>0</v>
      </c>
      <c r="U17" s="84">
        <v>0</v>
      </c>
      <c r="V17" s="84">
        <v>0</v>
      </c>
      <c r="W17" s="84">
        <v>0</v>
      </c>
      <c r="X17" s="84">
        <v>0</v>
      </c>
      <c r="Y17" s="84">
        <v>6.2296300000000002</v>
      </c>
      <c r="Z17" s="84">
        <v>6.2296300000000002</v>
      </c>
      <c r="AA17" s="84">
        <v>0</v>
      </c>
      <c r="AB17" s="84">
        <v>6.2296300000000002</v>
      </c>
      <c r="AC17" s="84">
        <v>6.2296300000000002</v>
      </c>
      <c r="AD17" s="84">
        <v>6.2296300000000002</v>
      </c>
      <c r="AE17" s="84">
        <v>-6.2296300000000002</v>
      </c>
      <c r="AF17" s="85"/>
      <c r="AG17" s="84">
        <v>-6.2296300000000002</v>
      </c>
      <c r="AH17" s="85"/>
      <c r="AI17" s="84">
        <v>0</v>
      </c>
      <c r="AJ17" s="85"/>
      <c r="AK17" s="56"/>
    </row>
    <row r="18" spans="1:37" ht="63.75" outlineLevel="2" collapsed="1">
      <c r="A18" s="81" t="s">
        <v>385</v>
      </c>
      <c r="B18" s="82" t="s">
        <v>386</v>
      </c>
      <c r="C18" s="81" t="s">
        <v>385</v>
      </c>
      <c r="D18" s="81"/>
      <c r="E18" s="81"/>
      <c r="F18" s="83"/>
      <c r="G18" s="81"/>
      <c r="H18" s="81"/>
      <c r="I18" s="81"/>
      <c r="J18" s="81"/>
      <c r="K18" s="81"/>
      <c r="L18" s="81"/>
      <c r="M18" s="81"/>
      <c r="N18" s="81"/>
      <c r="O18" s="84">
        <v>0</v>
      </c>
      <c r="P18" s="84">
        <v>0</v>
      </c>
      <c r="Q18" s="84">
        <v>0</v>
      </c>
      <c r="R18" s="84">
        <v>0</v>
      </c>
      <c r="S18" s="84">
        <v>0</v>
      </c>
      <c r="T18" s="84">
        <v>0</v>
      </c>
      <c r="U18" s="84">
        <v>0</v>
      </c>
      <c r="V18" s="84">
        <v>0</v>
      </c>
      <c r="W18" s="84">
        <v>0</v>
      </c>
      <c r="X18" s="84">
        <v>0</v>
      </c>
      <c r="Y18" s="84">
        <v>0.55322000000000005</v>
      </c>
      <c r="Z18" s="84">
        <v>0.55322000000000005</v>
      </c>
      <c r="AA18" s="84">
        <v>0</v>
      </c>
      <c r="AB18" s="84">
        <v>0.55322000000000005</v>
      </c>
      <c r="AC18" s="84">
        <v>0.55322000000000005</v>
      </c>
      <c r="AD18" s="84">
        <v>0.55322000000000005</v>
      </c>
      <c r="AE18" s="84">
        <v>-0.55322000000000005</v>
      </c>
      <c r="AF18" s="85"/>
      <c r="AG18" s="84">
        <v>-0.55322000000000005</v>
      </c>
      <c r="AH18" s="85"/>
      <c r="AI18" s="84">
        <v>0</v>
      </c>
      <c r="AJ18" s="85"/>
      <c r="AK18" s="56"/>
    </row>
    <row r="19" spans="1:37" ht="76.5" hidden="1" outlineLevel="3">
      <c r="A19" s="81" t="s">
        <v>387</v>
      </c>
      <c r="B19" s="82" t="s">
        <v>388</v>
      </c>
      <c r="C19" s="81" t="s">
        <v>387</v>
      </c>
      <c r="D19" s="81"/>
      <c r="E19" s="81"/>
      <c r="F19" s="83"/>
      <c r="G19" s="81"/>
      <c r="H19" s="81"/>
      <c r="I19" s="81"/>
      <c r="J19" s="81"/>
      <c r="K19" s="81"/>
      <c r="L19" s="81"/>
      <c r="M19" s="81"/>
      <c r="N19" s="81"/>
      <c r="O19" s="84">
        <v>0</v>
      </c>
      <c r="P19" s="84">
        <v>0</v>
      </c>
      <c r="Q19" s="84">
        <v>0</v>
      </c>
      <c r="R19" s="84">
        <v>0</v>
      </c>
      <c r="S19" s="84">
        <v>0</v>
      </c>
      <c r="T19" s="84">
        <v>0</v>
      </c>
      <c r="U19" s="84">
        <v>0</v>
      </c>
      <c r="V19" s="84">
        <v>0</v>
      </c>
      <c r="W19" s="84">
        <v>0</v>
      </c>
      <c r="X19" s="84">
        <v>0</v>
      </c>
      <c r="Y19" s="84">
        <v>0.55322000000000005</v>
      </c>
      <c r="Z19" s="84">
        <v>0.55322000000000005</v>
      </c>
      <c r="AA19" s="84">
        <v>0</v>
      </c>
      <c r="AB19" s="84">
        <v>0.55322000000000005</v>
      </c>
      <c r="AC19" s="84">
        <v>0.55322000000000005</v>
      </c>
      <c r="AD19" s="84">
        <v>0.55322000000000005</v>
      </c>
      <c r="AE19" s="84">
        <v>-0.55322000000000005</v>
      </c>
      <c r="AF19" s="85"/>
      <c r="AG19" s="84">
        <v>-0.55322000000000005</v>
      </c>
      <c r="AH19" s="85"/>
      <c r="AI19" s="84">
        <v>0</v>
      </c>
      <c r="AJ19" s="85"/>
      <c r="AK19" s="56"/>
    </row>
    <row r="20" spans="1:37" ht="63.75" outlineLevel="2" collapsed="1">
      <c r="A20" s="81" t="s">
        <v>389</v>
      </c>
      <c r="B20" s="82" t="s">
        <v>390</v>
      </c>
      <c r="C20" s="81" t="s">
        <v>389</v>
      </c>
      <c r="D20" s="81"/>
      <c r="E20" s="81"/>
      <c r="F20" s="83"/>
      <c r="G20" s="81"/>
      <c r="H20" s="81"/>
      <c r="I20" s="81"/>
      <c r="J20" s="81"/>
      <c r="K20" s="81"/>
      <c r="L20" s="81"/>
      <c r="M20" s="81"/>
      <c r="N20" s="81"/>
      <c r="O20" s="84">
        <v>0</v>
      </c>
      <c r="P20" s="84">
        <v>0</v>
      </c>
      <c r="Q20" s="84">
        <v>0</v>
      </c>
      <c r="R20" s="84">
        <v>0</v>
      </c>
      <c r="S20" s="84">
        <v>0</v>
      </c>
      <c r="T20" s="84">
        <v>0</v>
      </c>
      <c r="U20" s="84">
        <v>0</v>
      </c>
      <c r="V20" s="84">
        <v>0</v>
      </c>
      <c r="W20" s="84">
        <v>0</v>
      </c>
      <c r="X20" s="84">
        <v>0</v>
      </c>
      <c r="Y20" s="84">
        <v>1</v>
      </c>
      <c r="Z20" s="84">
        <v>1</v>
      </c>
      <c r="AA20" s="84">
        <v>0</v>
      </c>
      <c r="AB20" s="84">
        <v>1</v>
      </c>
      <c r="AC20" s="84">
        <v>1</v>
      </c>
      <c r="AD20" s="84">
        <v>1</v>
      </c>
      <c r="AE20" s="84">
        <v>-1</v>
      </c>
      <c r="AF20" s="85"/>
      <c r="AG20" s="84">
        <v>-1</v>
      </c>
      <c r="AH20" s="85"/>
      <c r="AI20" s="84">
        <v>0</v>
      </c>
      <c r="AJ20" s="85"/>
      <c r="AK20" s="56"/>
    </row>
    <row r="21" spans="1:37" ht="63.75" hidden="1" outlineLevel="3">
      <c r="A21" s="81" t="s">
        <v>391</v>
      </c>
      <c r="B21" s="82" t="s">
        <v>392</v>
      </c>
      <c r="C21" s="81" t="s">
        <v>391</v>
      </c>
      <c r="D21" s="81"/>
      <c r="E21" s="81"/>
      <c r="F21" s="83"/>
      <c r="G21" s="81"/>
      <c r="H21" s="81"/>
      <c r="I21" s="81"/>
      <c r="J21" s="81"/>
      <c r="K21" s="81"/>
      <c r="L21" s="81"/>
      <c r="M21" s="81"/>
      <c r="N21" s="81"/>
      <c r="O21" s="84">
        <v>0</v>
      </c>
      <c r="P21" s="84">
        <v>0</v>
      </c>
      <c r="Q21" s="84">
        <v>0</v>
      </c>
      <c r="R21" s="84">
        <v>0</v>
      </c>
      <c r="S21" s="84">
        <v>0</v>
      </c>
      <c r="T21" s="84">
        <v>0</v>
      </c>
      <c r="U21" s="84">
        <v>0</v>
      </c>
      <c r="V21" s="84">
        <v>0</v>
      </c>
      <c r="W21" s="84">
        <v>0</v>
      </c>
      <c r="X21" s="84">
        <v>0</v>
      </c>
      <c r="Y21" s="84">
        <v>1</v>
      </c>
      <c r="Z21" s="84">
        <v>1</v>
      </c>
      <c r="AA21" s="84">
        <v>0</v>
      </c>
      <c r="AB21" s="84">
        <v>1</v>
      </c>
      <c r="AC21" s="84">
        <v>1</v>
      </c>
      <c r="AD21" s="84">
        <v>1</v>
      </c>
      <c r="AE21" s="84">
        <v>-1</v>
      </c>
      <c r="AF21" s="85"/>
      <c r="AG21" s="84">
        <v>-1</v>
      </c>
      <c r="AH21" s="85"/>
      <c r="AI21" s="84">
        <v>0</v>
      </c>
      <c r="AJ21" s="85"/>
      <c r="AK21" s="56"/>
    </row>
    <row r="22" spans="1:37" ht="76.5" outlineLevel="2" collapsed="1">
      <c r="A22" s="81" t="s">
        <v>393</v>
      </c>
      <c r="B22" s="82" t="s">
        <v>394</v>
      </c>
      <c r="C22" s="81" t="s">
        <v>393</v>
      </c>
      <c r="D22" s="81"/>
      <c r="E22" s="81"/>
      <c r="F22" s="83"/>
      <c r="G22" s="81"/>
      <c r="H22" s="81"/>
      <c r="I22" s="81"/>
      <c r="J22" s="81"/>
      <c r="K22" s="81"/>
      <c r="L22" s="81"/>
      <c r="M22" s="81"/>
      <c r="N22" s="81"/>
      <c r="O22" s="84">
        <v>0</v>
      </c>
      <c r="P22" s="84">
        <v>0</v>
      </c>
      <c r="Q22" s="84">
        <v>0</v>
      </c>
      <c r="R22" s="84">
        <v>0</v>
      </c>
      <c r="S22" s="84">
        <v>0</v>
      </c>
      <c r="T22" s="84">
        <v>0</v>
      </c>
      <c r="U22" s="84">
        <v>0</v>
      </c>
      <c r="V22" s="84">
        <v>0</v>
      </c>
      <c r="W22" s="84">
        <v>0</v>
      </c>
      <c r="X22" s="84">
        <v>0</v>
      </c>
      <c r="Y22" s="84">
        <v>24.933209999999999</v>
      </c>
      <c r="Z22" s="84">
        <v>24.933209999999999</v>
      </c>
      <c r="AA22" s="84">
        <v>0</v>
      </c>
      <c r="AB22" s="84">
        <v>24.933209999999999</v>
      </c>
      <c r="AC22" s="84">
        <v>24.933209999999999</v>
      </c>
      <c r="AD22" s="84">
        <v>24.933209999999999</v>
      </c>
      <c r="AE22" s="84">
        <v>-24.933209999999999</v>
      </c>
      <c r="AF22" s="85"/>
      <c r="AG22" s="84">
        <v>-24.933209999999999</v>
      </c>
      <c r="AH22" s="85"/>
      <c r="AI22" s="84">
        <v>0</v>
      </c>
      <c r="AJ22" s="85"/>
      <c r="AK22" s="56"/>
    </row>
    <row r="23" spans="1:37" ht="89.25" outlineLevel="3">
      <c r="A23" s="81" t="s">
        <v>395</v>
      </c>
      <c r="B23" s="82" t="s">
        <v>396</v>
      </c>
      <c r="C23" s="81" t="s">
        <v>395</v>
      </c>
      <c r="D23" s="81"/>
      <c r="E23" s="81"/>
      <c r="F23" s="83"/>
      <c r="G23" s="81"/>
      <c r="H23" s="81"/>
      <c r="I23" s="81"/>
      <c r="J23" s="81"/>
      <c r="K23" s="81"/>
      <c r="L23" s="81"/>
      <c r="M23" s="81"/>
      <c r="N23" s="81"/>
      <c r="O23" s="84">
        <v>0</v>
      </c>
      <c r="P23" s="84">
        <v>0</v>
      </c>
      <c r="Q23" s="84">
        <v>0</v>
      </c>
      <c r="R23" s="84">
        <v>0</v>
      </c>
      <c r="S23" s="84">
        <v>0</v>
      </c>
      <c r="T23" s="84">
        <v>0</v>
      </c>
      <c r="U23" s="84">
        <v>0</v>
      </c>
      <c r="V23" s="84">
        <v>0</v>
      </c>
      <c r="W23" s="84">
        <v>0</v>
      </c>
      <c r="X23" s="84">
        <v>0</v>
      </c>
      <c r="Y23" s="84">
        <v>5.3365099999999996</v>
      </c>
      <c r="Z23" s="84">
        <v>5.3365099999999996</v>
      </c>
      <c r="AA23" s="84">
        <v>0</v>
      </c>
      <c r="AB23" s="84">
        <v>5.3365099999999996</v>
      </c>
      <c r="AC23" s="84">
        <v>5.3365099999999996</v>
      </c>
      <c r="AD23" s="84">
        <v>5.3365099999999996</v>
      </c>
      <c r="AE23" s="84">
        <v>-5.3365099999999996</v>
      </c>
      <c r="AF23" s="85"/>
      <c r="AG23" s="84">
        <v>-5.3365099999999996</v>
      </c>
      <c r="AH23" s="85"/>
      <c r="AI23" s="84">
        <v>0</v>
      </c>
      <c r="AJ23" s="85"/>
      <c r="AK23" s="56"/>
    </row>
    <row r="24" spans="1:37" ht="76.5" outlineLevel="3">
      <c r="A24" s="81" t="s">
        <v>397</v>
      </c>
      <c r="B24" s="82" t="s">
        <v>398</v>
      </c>
      <c r="C24" s="81" t="s">
        <v>397</v>
      </c>
      <c r="D24" s="81"/>
      <c r="E24" s="81"/>
      <c r="F24" s="83"/>
      <c r="G24" s="81"/>
      <c r="H24" s="81"/>
      <c r="I24" s="81"/>
      <c r="J24" s="81"/>
      <c r="K24" s="81"/>
      <c r="L24" s="81"/>
      <c r="M24" s="81"/>
      <c r="N24" s="81"/>
      <c r="O24" s="84">
        <v>0</v>
      </c>
      <c r="P24" s="84">
        <v>0</v>
      </c>
      <c r="Q24" s="84">
        <v>0</v>
      </c>
      <c r="R24" s="84">
        <v>0</v>
      </c>
      <c r="S24" s="84">
        <v>0</v>
      </c>
      <c r="T24" s="84">
        <v>0</v>
      </c>
      <c r="U24" s="84">
        <v>0</v>
      </c>
      <c r="V24" s="84">
        <v>0</v>
      </c>
      <c r="W24" s="84">
        <v>0</v>
      </c>
      <c r="X24" s="84">
        <v>0</v>
      </c>
      <c r="Y24" s="84">
        <v>19.596699999999998</v>
      </c>
      <c r="Z24" s="84">
        <v>19.596699999999998</v>
      </c>
      <c r="AA24" s="84">
        <v>0</v>
      </c>
      <c r="AB24" s="84">
        <v>19.596699999999998</v>
      </c>
      <c r="AC24" s="84">
        <v>19.596699999999998</v>
      </c>
      <c r="AD24" s="84">
        <v>19.596699999999998</v>
      </c>
      <c r="AE24" s="84">
        <v>-19.596699999999998</v>
      </c>
      <c r="AF24" s="85"/>
      <c r="AG24" s="84">
        <v>-19.596699999999998</v>
      </c>
      <c r="AH24" s="85"/>
      <c r="AI24" s="84">
        <v>0</v>
      </c>
      <c r="AJ24" s="85"/>
      <c r="AK24" s="56"/>
    </row>
    <row r="25" spans="1:37" ht="12.75" customHeight="1">
      <c r="A25" s="86" t="s">
        <v>362</v>
      </c>
      <c r="B25" s="87"/>
      <c r="C25" s="87"/>
      <c r="D25" s="87"/>
      <c r="E25" s="87"/>
      <c r="F25" s="87"/>
      <c r="G25" s="87"/>
      <c r="H25" s="88"/>
      <c r="I25" s="89"/>
      <c r="J25" s="89"/>
      <c r="K25" s="89"/>
      <c r="L25" s="89"/>
      <c r="M25" s="89"/>
      <c r="N25" s="89"/>
      <c r="O25" s="90">
        <v>0</v>
      </c>
      <c r="P25" s="90">
        <v>0</v>
      </c>
      <c r="Q25" s="90">
        <v>0</v>
      </c>
      <c r="R25" s="90">
        <v>0</v>
      </c>
      <c r="S25" s="90">
        <v>0</v>
      </c>
      <c r="T25" s="90">
        <v>0</v>
      </c>
      <c r="U25" s="90">
        <v>0</v>
      </c>
      <c r="V25" s="90">
        <v>0</v>
      </c>
      <c r="W25" s="90">
        <v>0</v>
      </c>
      <c r="X25" s="90">
        <v>0</v>
      </c>
      <c r="Y25" s="90">
        <v>39.515309999999999</v>
      </c>
      <c r="Z25" s="90">
        <v>39.515309999999999</v>
      </c>
      <c r="AA25" s="90">
        <v>0</v>
      </c>
      <c r="AB25" s="90">
        <v>39.515309999999999</v>
      </c>
      <c r="AC25" s="90">
        <v>39.515309999999999</v>
      </c>
      <c r="AD25" s="90">
        <v>39.515309999999999</v>
      </c>
      <c r="AE25" s="90">
        <v>-39.515309999999999</v>
      </c>
      <c r="AF25" s="91"/>
      <c r="AG25" s="90">
        <v>-39.515309999999999</v>
      </c>
      <c r="AH25" s="91"/>
      <c r="AI25" s="90">
        <v>0</v>
      </c>
      <c r="AJ25" s="91"/>
      <c r="AK25" s="56"/>
    </row>
    <row r="26" spans="1:37" ht="12.75" customHeight="1">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t="s">
        <v>215</v>
      </c>
      <c r="AE26" s="56"/>
      <c r="AF26" s="56"/>
      <c r="AG26" s="56"/>
      <c r="AH26" s="56"/>
      <c r="AI26" s="56"/>
      <c r="AJ26" s="56"/>
      <c r="AK26" s="56"/>
    </row>
    <row r="27" spans="1:37">
      <c r="A27" s="54"/>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4"/>
      <c r="AC27" s="54"/>
      <c r="AD27" s="54"/>
      <c r="AE27" s="54"/>
      <c r="AF27" s="54"/>
      <c r="AG27" s="54"/>
      <c r="AH27" s="54"/>
      <c r="AI27" s="54"/>
      <c r="AJ27" s="54"/>
      <c r="AK27" s="56"/>
    </row>
  </sheetData>
  <phoneticPr fontId="39" type="noConversion"/>
  <pageMargins left="0.39370078740157483" right="0.39370078740157483" top="0.19685039370078741" bottom="0.19685039370078741" header="0.39370078740157483" footer="0.39370078740157483"/>
  <pageSetup paperSize="9" scale="90" fitToHeight="0" orientation="portrait" r:id="rId1"/>
</worksheet>
</file>

<file path=xl/worksheets/sheet7.xml><?xml version="1.0" encoding="utf-8"?>
<worksheet xmlns="http://schemas.openxmlformats.org/spreadsheetml/2006/main" xmlns:r="http://schemas.openxmlformats.org/officeDocument/2006/relationships">
  <dimension ref="A1:N195"/>
  <sheetViews>
    <sheetView showGridLines="0" tabSelected="1" view="pageBreakPreview" zoomScale="85" zoomScaleNormal="85" zoomScaleSheetLayoutView="70" zoomScalePageLayoutView="70" workbookViewId="0">
      <pane ySplit="8" topLeftCell="A50" activePane="bottomLeft" state="frozen"/>
      <selection pane="bottomLeft" activeCell="L8" sqref="L8"/>
    </sheetView>
  </sheetViews>
  <sheetFormatPr defaultRowHeight="15"/>
  <cols>
    <col min="1" max="1" width="25.42578125" style="193" customWidth="1"/>
    <col min="2" max="2" width="54" style="193" customWidth="1"/>
    <col min="3" max="3" width="29.85546875" style="194" customWidth="1"/>
    <col min="4" max="4" width="14.140625" style="193" customWidth="1"/>
    <col min="5" max="5" width="15.140625" style="193" customWidth="1"/>
    <col min="6" max="6" width="14" style="193" customWidth="1"/>
    <col min="7" max="7" width="13.85546875" style="193" customWidth="1"/>
    <col min="8" max="8" width="14.140625" style="193" customWidth="1"/>
    <col min="9" max="9" width="13.5703125" style="193" customWidth="1"/>
    <col min="10" max="11" width="9.28515625" style="193" bestFit="1" customWidth="1"/>
    <col min="12" max="16384" width="9.140625" style="193"/>
  </cols>
  <sheetData>
    <row r="1" spans="1:9" ht="50.45" customHeight="1">
      <c r="B1" s="339" t="s">
        <v>185</v>
      </c>
      <c r="C1" s="339"/>
      <c r="D1" s="339"/>
      <c r="E1" s="339"/>
      <c r="F1" s="339"/>
      <c r="G1" s="339"/>
      <c r="H1" s="233"/>
      <c r="I1" s="233"/>
    </row>
    <row r="2" spans="1:9" ht="15" customHeight="1">
      <c r="A2" s="231"/>
      <c r="B2" s="231"/>
      <c r="C2" s="232"/>
      <c r="D2" s="231"/>
      <c r="E2" s="231"/>
      <c r="F2" s="231"/>
      <c r="G2" s="231"/>
      <c r="H2" s="231"/>
      <c r="I2" s="231"/>
    </row>
    <row r="3" spans="1:9" s="202" customFormat="1" ht="15.2" customHeight="1">
      <c r="A3" s="228" t="s">
        <v>150</v>
      </c>
      <c r="B3" s="242" t="s">
        <v>29</v>
      </c>
      <c r="C3" s="230"/>
      <c r="D3" s="229"/>
      <c r="E3" s="229"/>
      <c r="F3" s="229"/>
      <c r="G3" s="229"/>
      <c r="H3" s="229"/>
      <c r="I3" s="229"/>
    </row>
    <row r="4" spans="1:9" s="202" customFormat="1" ht="15.2" customHeight="1">
      <c r="A4" s="228" t="s">
        <v>149</v>
      </c>
      <c r="B4" s="227" t="s">
        <v>564</v>
      </c>
      <c r="C4" s="226"/>
      <c r="D4" s="225"/>
      <c r="E4" s="225"/>
      <c r="F4" s="225"/>
      <c r="G4" s="225"/>
      <c r="H4" s="225"/>
      <c r="I4" s="225"/>
    </row>
    <row r="5" spans="1:9" s="202" customFormat="1" ht="16.5" customHeight="1">
      <c r="A5" s="224" t="s">
        <v>148</v>
      </c>
      <c r="B5" s="223" t="s">
        <v>147</v>
      </c>
      <c r="C5" s="222"/>
      <c r="D5" s="221"/>
      <c r="E5" s="221"/>
      <c r="F5" s="221"/>
      <c r="G5" s="221"/>
      <c r="H5" s="221"/>
      <c r="I5" s="221"/>
    </row>
    <row r="6" spans="1:9" ht="19.899999999999999" customHeight="1">
      <c r="A6" s="220"/>
      <c r="B6" s="218"/>
      <c r="C6" s="219"/>
      <c r="D6" s="218"/>
      <c r="E6" s="218"/>
      <c r="F6" s="218"/>
      <c r="G6" s="218"/>
      <c r="H6" s="218"/>
      <c r="I6" s="218"/>
    </row>
    <row r="7" spans="1:9" ht="39.75" customHeight="1">
      <c r="A7" s="336" t="s">
        <v>146</v>
      </c>
      <c r="B7" s="338"/>
      <c r="C7" s="340" t="s">
        <v>145</v>
      </c>
      <c r="D7" s="340" t="s">
        <v>186</v>
      </c>
      <c r="E7" s="340" t="s">
        <v>187</v>
      </c>
      <c r="F7" s="340" t="s">
        <v>188</v>
      </c>
      <c r="G7" s="336" t="s">
        <v>144</v>
      </c>
      <c r="H7" s="337"/>
      <c r="I7" s="338"/>
    </row>
    <row r="8" spans="1:9" ht="59.25" customHeight="1">
      <c r="A8" s="217" t="s">
        <v>213</v>
      </c>
      <c r="B8" s="216" t="s">
        <v>143</v>
      </c>
      <c r="C8" s="341"/>
      <c r="D8" s="341"/>
      <c r="E8" s="341"/>
      <c r="F8" s="341"/>
      <c r="G8" s="216" t="s">
        <v>189</v>
      </c>
      <c r="H8" s="216" t="s">
        <v>190</v>
      </c>
      <c r="I8" s="216" t="s">
        <v>191</v>
      </c>
    </row>
    <row r="9" spans="1:9" s="202" customFormat="1" ht="15.75">
      <c r="A9" s="210"/>
      <c r="B9" s="215" t="s">
        <v>404</v>
      </c>
      <c r="C9" s="214"/>
      <c r="D9" s="209">
        <f t="shared" ref="D9:I9" si="0">+D10+D44</f>
        <v>667448.60333000007</v>
      </c>
      <c r="E9" s="209">
        <f t="shared" si="0"/>
        <v>499444.4178600001</v>
      </c>
      <c r="F9" s="209">
        <f t="shared" si="0"/>
        <v>672763.56</v>
      </c>
      <c r="G9" s="209">
        <f t="shared" si="0"/>
        <v>654132</v>
      </c>
      <c r="H9" s="209">
        <f t="shared" si="0"/>
        <v>679535.6</v>
      </c>
      <c r="I9" s="209">
        <f t="shared" si="0"/>
        <v>709302.5</v>
      </c>
    </row>
    <row r="10" spans="1:9" s="202" customFormat="1" ht="15.75">
      <c r="A10" s="210"/>
      <c r="B10" s="215" t="s">
        <v>142</v>
      </c>
      <c r="C10" s="214"/>
      <c r="D10" s="209">
        <f t="shared" ref="D10:I10" si="1">+D11+D19+D24+D32+D38</f>
        <v>534330</v>
      </c>
      <c r="E10" s="209">
        <f>+E11+E19+E24+E32+E38+E42</f>
        <v>400986.10000000009</v>
      </c>
      <c r="F10" s="209">
        <f t="shared" si="1"/>
        <v>538830</v>
      </c>
      <c r="G10" s="209">
        <f t="shared" si="1"/>
        <v>576503</v>
      </c>
      <c r="H10" s="209">
        <f t="shared" si="1"/>
        <v>603826.6</v>
      </c>
      <c r="I10" s="209">
        <f t="shared" si="1"/>
        <v>638392.5</v>
      </c>
    </row>
    <row r="11" spans="1:9" s="202" customFormat="1" ht="15.75">
      <c r="A11" s="210"/>
      <c r="B11" s="288" t="s">
        <v>405</v>
      </c>
      <c r="C11" s="289"/>
      <c r="D11" s="238">
        <f>+D12+D13+D14+D15+D16</f>
        <v>374402</v>
      </c>
      <c r="E11" s="238">
        <f>+E12+E13+E14+E15+E16+E17+E18</f>
        <v>283975.85000000003</v>
      </c>
      <c r="F11" s="238">
        <f>+F12+F13+F14+F15+F16+F17+F18</f>
        <v>374402</v>
      </c>
      <c r="G11" s="238">
        <f>+G12+G13+G14+G15+G16+G17+G18</f>
        <v>426552.1</v>
      </c>
      <c r="H11" s="238">
        <f>+H12+H13+H14+H15+H16+H17+H18</f>
        <v>453595</v>
      </c>
      <c r="I11" s="238">
        <f>+I12+I13+I14+I15+I16+I17+I18</f>
        <v>483909</v>
      </c>
    </row>
    <row r="12" spans="1:9" ht="77.25" customHeight="1">
      <c r="A12" s="212" t="s">
        <v>141</v>
      </c>
      <c r="B12" s="211" t="s">
        <v>140</v>
      </c>
      <c r="C12" s="234" t="s">
        <v>45</v>
      </c>
      <c r="D12" s="208">
        <v>362402</v>
      </c>
      <c r="E12" s="208">
        <v>274574.17</v>
      </c>
      <c r="F12" s="208">
        <v>362852</v>
      </c>
      <c r="G12" s="208">
        <v>414392</v>
      </c>
      <c r="H12" s="208">
        <v>440499</v>
      </c>
      <c r="I12" s="208">
        <v>470012</v>
      </c>
    </row>
    <row r="13" spans="1:9" ht="111" customHeight="1">
      <c r="A13" s="212" t="s">
        <v>139</v>
      </c>
      <c r="B13" s="211" t="s">
        <v>138</v>
      </c>
      <c r="C13" s="234" t="s">
        <v>45</v>
      </c>
      <c r="D13" s="208">
        <v>1300</v>
      </c>
      <c r="E13" s="208">
        <v>1210.3900000000001</v>
      </c>
      <c r="F13" s="208">
        <v>1300</v>
      </c>
      <c r="G13" s="208">
        <v>1482</v>
      </c>
      <c r="H13" s="208">
        <v>1584</v>
      </c>
      <c r="I13" s="208">
        <v>1690</v>
      </c>
    </row>
    <row r="14" spans="1:9" ht="45">
      <c r="A14" s="212" t="s">
        <v>137</v>
      </c>
      <c r="B14" s="211" t="s">
        <v>136</v>
      </c>
      <c r="C14" s="234" t="s">
        <v>45</v>
      </c>
      <c r="D14" s="208">
        <v>3595</v>
      </c>
      <c r="E14" s="208">
        <v>3420.28</v>
      </c>
      <c r="F14" s="208">
        <v>3600</v>
      </c>
      <c r="G14" s="208">
        <v>4104</v>
      </c>
      <c r="H14" s="208">
        <v>4387</v>
      </c>
      <c r="I14" s="208">
        <v>4681</v>
      </c>
    </row>
    <row r="15" spans="1:9" ht="101.25" customHeight="1">
      <c r="A15" s="212" t="s">
        <v>135</v>
      </c>
      <c r="B15" s="211" t="s">
        <v>134</v>
      </c>
      <c r="C15" s="234" t="s">
        <v>45</v>
      </c>
      <c r="D15" s="208">
        <v>65</v>
      </c>
      <c r="E15" s="208">
        <v>66.599999999999994</v>
      </c>
      <c r="F15" s="208">
        <v>85</v>
      </c>
      <c r="G15" s="208">
        <v>97</v>
      </c>
      <c r="H15" s="208">
        <v>103</v>
      </c>
      <c r="I15" s="208">
        <v>110</v>
      </c>
    </row>
    <row r="16" spans="1:9" ht="111.75" customHeight="1">
      <c r="A16" s="212" t="s">
        <v>166</v>
      </c>
      <c r="B16" s="211" t="s">
        <v>151</v>
      </c>
      <c r="C16" s="234" t="s">
        <v>45</v>
      </c>
      <c r="D16" s="208">
        <v>7040</v>
      </c>
      <c r="E16" s="208">
        <v>1002.62</v>
      </c>
      <c r="F16" s="208">
        <v>2565</v>
      </c>
      <c r="G16" s="208">
        <v>2924.1</v>
      </c>
      <c r="H16" s="208">
        <v>3208</v>
      </c>
      <c r="I16" s="208">
        <v>3388</v>
      </c>
    </row>
    <row r="17" spans="1:10" ht="96" customHeight="1">
      <c r="A17" s="252" t="s">
        <v>195</v>
      </c>
      <c r="B17" s="254" t="s">
        <v>194</v>
      </c>
      <c r="C17" s="253" t="s">
        <v>45</v>
      </c>
      <c r="D17" s="256">
        <v>0</v>
      </c>
      <c r="E17" s="208">
        <v>2900.96</v>
      </c>
      <c r="F17" s="208">
        <v>3000</v>
      </c>
      <c r="G17" s="208">
        <v>2935</v>
      </c>
      <c r="H17" s="208">
        <v>3138</v>
      </c>
      <c r="I17" s="208">
        <v>3322</v>
      </c>
    </row>
    <row r="18" spans="1:10" ht="96" customHeight="1">
      <c r="A18" s="252" t="s">
        <v>195</v>
      </c>
      <c r="B18" s="254" t="s">
        <v>196</v>
      </c>
      <c r="C18" s="253" t="s">
        <v>45</v>
      </c>
      <c r="D18" s="255">
        <v>0</v>
      </c>
      <c r="E18" s="208">
        <v>800.83</v>
      </c>
      <c r="F18" s="208">
        <v>1000</v>
      </c>
      <c r="G18" s="208">
        <v>618</v>
      </c>
      <c r="H18" s="208">
        <v>676</v>
      </c>
      <c r="I18" s="208">
        <v>706</v>
      </c>
    </row>
    <row r="19" spans="1:10" s="202" customFormat="1" ht="47.25">
      <c r="A19" s="243"/>
      <c r="B19" s="246" t="s">
        <v>406</v>
      </c>
      <c r="C19" s="247"/>
      <c r="D19" s="240">
        <f t="shared" ref="D19:I19" si="2">SUM(D20:D23)</f>
        <v>11643</v>
      </c>
      <c r="E19" s="240">
        <f t="shared" si="2"/>
        <v>11112.460000000001</v>
      </c>
      <c r="F19" s="240">
        <f t="shared" si="2"/>
        <v>11643</v>
      </c>
      <c r="G19" s="240">
        <f t="shared" si="2"/>
        <v>11912.9</v>
      </c>
      <c r="H19" s="240">
        <f t="shared" si="2"/>
        <v>12193.599999999999</v>
      </c>
      <c r="I19" s="240">
        <f t="shared" si="2"/>
        <v>16444.5</v>
      </c>
    </row>
    <row r="20" spans="1:10" ht="120">
      <c r="A20" s="244" t="s">
        <v>133</v>
      </c>
      <c r="B20" s="211" t="s">
        <v>152</v>
      </c>
      <c r="C20" s="234" t="s">
        <v>45</v>
      </c>
      <c r="D20" s="208">
        <v>5514.9</v>
      </c>
      <c r="E20" s="208">
        <v>5713.77</v>
      </c>
      <c r="F20" s="208">
        <v>5514.9</v>
      </c>
      <c r="G20" s="208">
        <v>5500.5</v>
      </c>
      <c r="H20" s="208">
        <v>5665.9</v>
      </c>
      <c r="I20" s="208">
        <v>7518.8</v>
      </c>
    </row>
    <row r="21" spans="1:10" ht="135">
      <c r="A21" s="244" t="s">
        <v>132</v>
      </c>
      <c r="B21" s="211" t="s">
        <v>153</v>
      </c>
      <c r="C21" s="234" t="s">
        <v>45</v>
      </c>
      <c r="D21" s="208">
        <v>38.299999999999997</v>
      </c>
      <c r="E21" s="208">
        <v>30.26</v>
      </c>
      <c r="F21" s="208">
        <v>38.299999999999997</v>
      </c>
      <c r="G21" s="208">
        <v>39.9</v>
      </c>
      <c r="H21" s="208">
        <v>40.799999999999997</v>
      </c>
      <c r="I21" s="208">
        <v>56.6</v>
      </c>
    </row>
    <row r="22" spans="1:10" ht="120">
      <c r="A22" s="244" t="s">
        <v>131</v>
      </c>
      <c r="B22" s="211" t="s">
        <v>154</v>
      </c>
      <c r="C22" s="234" t="s">
        <v>45</v>
      </c>
      <c r="D22" s="208">
        <v>6817.09</v>
      </c>
      <c r="E22" s="208">
        <v>6009.59</v>
      </c>
      <c r="F22" s="208">
        <v>6817.09</v>
      </c>
      <c r="G22" s="208">
        <v>7245.1</v>
      </c>
      <c r="H22" s="208">
        <v>7346.4</v>
      </c>
      <c r="I22" s="208">
        <v>10156.4</v>
      </c>
    </row>
    <row r="23" spans="1:10" ht="120">
      <c r="A23" s="244" t="s">
        <v>130</v>
      </c>
      <c r="B23" s="211" t="s">
        <v>155</v>
      </c>
      <c r="C23" s="234" t="s">
        <v>45</v>
      </c>
      <c r="D23" s="208">
        <v>-727.29</v>
      </c>
      <c r="E23" s="208">
        <v>-641.16</v>
      </c>
      <c r="F23" s="208">
        <v>-727.29</v>
      </c>
      <c r="G23" s="208">
        <v>-872.6</v>
      </c>
      <c r="H23" s="208">
        <v>-859.5</v>
      </c>
      <c r="I23" s="208">
        <v>-1287.3</v>
      </c>
    </row>
    <row r="24" spans="1:10" ht="30">
      <c r="A24" s="258"/>
      <c r="B24" s="259" t="s">
        <v>407</v>
      </c>
      <c r="C24" s="234" t="s">
        <v>45</v>
      </c>
      <c r="D24" s="257">
        <f t="shared" ref="D24:I24" si="3">SUM(D25:D31)</f>
        <v>47080</v>
      </c>
      <c r="E24" s="257">
        <f t="shared" si="3"/>
        <v>33828.61</v>
      </c>
      <c r="F24" s="257">
        <f t="shared" si="3"/>
        <v>44574</v>
      </c>
      <c r="G24" s="257">
        <f t="shared" si="3"/>
        <v>29627</v>
      </c>
      <c r="H24" s="257">
        <f t="shared" si="3"/>
        <v>29627</v>
      </c>
      <c r="I24" s="257">
        <f t="shared" si="3"/>
        <v>29627</v>
      </c>
    </row>
    <row r="25" spans="1:10" ht="44.25" customHeight="1">
      <c r="A25" s="212" t="s">
        <v>167</v>
      </c>
      <c r="B25" s="211" t="s">
        <v>156</v>
      </c>
      <c r="C25" s="234" t="s">
        <v>45</v>
      </c>
      <c r="D25" s="208">
        <v>18000</v>
      </c>
      <c r="E25" s="208">
        <v>15353.06</v>
      </c>
      <c r="F25" s="208">
        <v>17959</v>
      </c>
      <c r="G25" s="208">
        <v>12284</v>
      </c>
      <c r="H25" s="208">
        <v>12284</v>
      </c>
      <c r="I25" s="208">
        <v>12284</v>
      </c>
      <c r="J25" s="287"/>
    </row>
    <row r="26" spans="1:10" ht="44.25" customHeight="1">
      <c r="A26" s="212" t="s">
        <v>157</v>
      </c>
      <c r="B26" s="211" t="s">
        <v>158</v>
      </c>
      <c r="C26" s="234" t="s">
        <v>45</v>
      </c>
      <c r="D26" s="208">
        <v>10940</v>
      </c>
      <c r="E26" s="208">
        <v>10757.56</v>
      </c>
      <c r="F26" s="208">
        <v>10940</v>
      </c>
      <c r="G26" s="208">
        <v>0</v>
      </c>
      <c r="H26" s="208">
        <v>0</v>
      </c>
      <c r="I26" s="208">
        <v>0</v>
      </c>
    </row>
    <row r="27" spans="1:10" ht="44.25" customHeight="1">
      <c r="A27" s="212" t="s">
        <v>159</v>
      </c>
      <c r="B27" s="211" t="s">
        <v>160</v>
      </c>
      <c r="C27" s="234" t="s">
        <v>45</v>
      </c>
      <c r="D27" s="208">
        <v>0</v>
      </c>
      <c r="E27" s="208">
        <v>7.0000000000000007E-2</v>
      </c>
      <c r="F27" s="208">
        <v>1</v>
      </c>
      <c r="G27" s="208">
        <v>0</v>
      </c>
      <c r="H27" s="208">
        <v>0</v>
      </c>
      <c r="I27" s="208">
        <v>0</v>
      </c>
    </row>
    <row r="28" spans="1:10" ht="44.25" customHeight="1">
      <c r="A28" s="212" t="s">
        <v>129</v>
      </c>
      <c r="B28" s="211" t="s">
        <v>128</v>
      </c>
      <c r="C28" s="234" t="s">
        <v>45</v>
      </c>
      <c r="D28" s="208">
        <v>0</v>
      </c>
      <c r="E28" s="208">
        <v>-297.52999999999997</v>
      </c>
      <c r="F28" s="208">
        <v>-298</v>
      </c>
      <c r="G28" s="208">
        <v>0</v>
      </c>
      <c r="H28" s="208">
        <v>0</v>
      </c>
      <c r="I28" s="208">
        <v>0</v>
      </c>
    </row>
    <row r="29" spans="1:10" ht="45">
      <c r="A29" s="212" t="s">
        <v>127</v>
      </c>
      <c r="B29" s="211" t="s">
        <v>126</v>
      </c>
      <c r="C29" s="234" t="s">
        <v>45</v>
      </c>
      <c r="D29" s="208">
        <v>0</v>
      </c>
      <c r="E29" s="208">
        <v>-0.05</v>
      </c>
      <c r="F29" s="208">
        <v>0</v>
      </c>
      <c r="G29" s="208">
        <v>0</v>
      </c>
      <c r="H29" s="208">
        <v>0</v>
      </c>
      <c r="I29" s="208">
        <v>0</v>
      </c>
    </row>
    <row r="30" spans="1:10" ht="30">
      <c r="A30" s="212" t="s">
        <v>125</v>
      </c>
      <c r="B30" s="211" t="s">
        <v>124</v>
      </c>
      <c r="C30" s="234" t="s">
        <v>45</v>
      </c>
      <c r="D30" s="208">
        <v>0</v>
      </c>
      <c r="E30" s="208">
        <v>6.06</v>
      </c>
      <c r="F30" s="208">
        <v>10</v>
      </c>
      <c r="G30" s="208">
        <v>0</v>
      </c>
      <c r="H30" s="208">
        <v>0</v>
      </c>
      <c r="I30" s="208">
        <v>0</v>
      </c>
    </row>
    <row r="31" spans="1:10" ht="45">
      <c r="A31" s="212" t="s">
        <v>123</v>
      </c>
      <c r="B31" s="211" t="s">
        <v>122</v>
      </c>
      <c r="C31" s="234" t="s">
        <v>45</v>
      </c>
      <c r="D31" s="208">
        <v>18140</v>
      </c>
      <c r="E31" s="208">
        <v>8009.44</v>
      </c>
      <c r="F31" s="208">
        <v>15962</v>
      </c>
      <c r="G31" s="208">
        <v>17343</v>
      </c>
      <c r="H31" s="208">
        <v>17343</v>
      </c>
      <c r="I31" s="208">
        <v>17343</v>
      </c>
    </row>
    <row r="32" spans="1:10" s="202" customFormat="1" ht="15.75">
      <c r="A32" s="245"/>
      <c r="B32" s="246" t="s">
        <v>408</v>
      </c>
      <c r="C32" s="247"/>
      <c r="D32" s="240">
        <f t="shared" ref="D32:I32" si="4">+D33+D35</f>
        <v>90784</v>
      </c>
      <c r="E32" s="240">
        <f t="shared" si="4"/>
        <v>63740.819999999992</v>
      </c>
      <c r="F32" s="240">
        <f t="shared" si="4"/>
        <v>97690</v>
      </c>
      <c r="G32" s="240">
        <f t="shared" si="4"/>
        <v>97990</v>
      </c>
      <c r="H32" s="240">
        <f t="shared" si="4"/>
        <v>97990</v>
      </c>
      <c r="I32" s="240">
        <f t="shared" si="4"/>
        <v>97990</v>
      </c>
    </row>
    <row r="33" spans="1:9" s="202" customFormat="1" ht="15.75">
      <c r="A33" s="248"/>
      <c r="B33" s="249" t="s">
        <v>482</v>
      </c>
      <c r="C33" s="250"/>
      <c r="D33" s="238">
        <f t="shared" ref="D33:I33" si="5">D34</f>
        <v>38784</v>
      </c>
      <c r="E33" s="238">
        <f t="shared" si="5"/>
        <v>20442.16</v>
      </c>
      <c r="F33" s="238">
        <f t="shared" si="5"/>
        <v>45990</v>
      </c>
      <c r="G33" s="238">
        <f t="shared" si="5"/>
        <v>45990</v>
      </c>
      <c r="H33" s="238">
        <f t="shared" si="5"/>
        <v>45990</v>
      </c>
      <c r="I33" s="238">
        <f t="shared" si="5"/>
        <v>45990</v>
      </c>
    </row>
    <row r="34" spans="1:9" ht="45">
      <c r="A34" s="212" t="s">
        <v>121</v>
      </c>
      <c r="B34" s="211" t="s">
        <v>409</v>
      </c>
      <c r="C34" s="234" t="s">
        <v>45</v>
      </c>
      <c r="D34" s="208">
        <v>38784</v>
      </c>
      <c r="E34" s="208">
        <v>20442.16</v>
      </c>
      <c r="F34" s="208">
        <v>45990</v>
      </c>
      <c r="G34" s="208">
        <v>45990</v>
      </c>
      <c r="H34" s="208">
        <v>45990</v>
      </c>
      <c r="I34" s="208">
        <v>45990</v>
      </c>
    </row>
    <row r="35" spans="1:9" s="202" customFormat="1" ht="15.75">
      <c r="A35" s="245"/>
      <c r="B35" s="246" t="s">
        <v>456</v>
      </c>
      <c r="C35" s="247"/>
      <c r="D35" s="240">
        <f t="shared" ref="D35:I35" si="6">+D36+D37</f>
        <v>52000</v>
      </c>
      <c r="E35" s="240">
        <f t="shared" si="6"/>
        <v>43298.659999999996</v>
      </c>
      <c r="F35" s="240">
        <f t="shared" si="6"/>
        <v>51700</v>
      </c>
      <c r="G35" s="240">
        <f t="shared" si="6"/>
        <v>52000</v>
      </c>
      <c r="H35" s="240">
        <f t="shared" si="6"/>
        <v>52000</v>
      </c>
      <c r="I35" s="240">
        <f t="shared" si="6"/>
        <v>52000</v>
      </c>
    </row>
    <row r="36" spans="1:9" ht="30">
      <c r="A36" s="212" t="s">
        <v>120</v>
      </c>
      <c r="B36" s="211" t="s">
        <v>119</v>
      </c>
      <c r="C36" s="234" t="s">
        <v>45</v>
      </c>
      <c r="D36" s="208">
        <v>43000</v>
      </c>
      <c r="E36" s="208">
        <v>39685.449999999997</v>
      </c>
      <c r="F36" s="208">
        <v>43000</v>
      </c>
      <c r="G36" s="208">
        <v>43000</v>
      </c>
      <c r="H36" s="208">
        <v>43000</v>
      </c>
      <c r="I36" s="208">
        <v>43000</v>
      </c>
    </row>
    <row r="37" spans="1:9" ht="45">
      <c r="A37" s="212" t="s">
        <v>118</v>
      </c>
      <c r="B37" s="211" t="s">
        <v>117</v>
      </c>
      <c r="C37" s="234" t="s">
        <v>45</v>
      </c>
      <c r="D37" s="208">
        <v>9000</v>
      </c>
      <c r="E37" s="208">
        <v>3613.21</v>
      </c>
      <c r="F37" s="208">
        <v>8700</v>
      </c>
      <c r="G37" s="208">
        <v>9000</v>
      </c>
      <c r="H37" s="208">
        <v>9000</v>
      </c>
      <c r="I37" s="208">
        <v>9000</v>
      </c>
    </row>
    <row r="38" spans="1:9" s="202" customFormat="1" ht="15.75">
      <c r="A38" s="245"/>
      <c r="B38" s="246" t="s">
        <v>410</v>
      </c>
      <c r="C38" s="247"/>
      <c r="D38" s="240">
        <f t="shared" ref="D38:I38" si="7">+D39+D40+D41</f>
        <v>10421</v>
      </c>
      <c r="E38" s="240">
        <f t="shared" si="7"/>
        <v>8328.34</v>
      </c>
      <c r="F38" s="240">
        <f t="shared" si="7"/>
        <v>10521</v>
      </c>
      <c r="G38" s="240">
        <f t="shared" si="7"/>
        <v>10421</v>
      </c>
      <c r="H38" s="240">
        <f t="shared" si="7"/>
        <v>10421</v>
      </c>
      <c r="I38" s="240">
        <f t="shared" si="7"/>
        <v>10422</v>
      </c>
    </row>
    <row r="39" spans="1:9" ht="45">
      <c r="A39" s="212" t="s">
        <v>116</v>
      </c>
      <c r="B39" s="211" t="s">
        <v>115</v>
      </c>
      <c r="C39" s="234" t="s">
        <v>45</v>
      </c>
      <c r="D39" s="208">
        <v>10276</v>
      </c>
      <c r="E39" s="208">
        <v>8308.5400000000009</v>
      </c>
      <c r="F39" s="208">
        <v>10496</v>
      </c>
      <c r="G39" s="208">
        <v>10392</v>
      </c>
      <c r="H39" s="208">
        <v>10392</v>
      </c>
      <c r="I39" s="208">
        <v>10392</v>
      </c>
    </row>
    <row r="40" spans="1:9" ht="30">
      <c r="A40" s="252" t="s">
        <v>114</v>
      </c>
      <c r="B40" s="251" t="s">
        <v>411</v>
      </c>
      <c r="C40" s="234" t="s">
        <v>563</v>
      </c>
      <c r="D40" s="208">
        <v>135</v>
      </c>
      <c r="E40" s="208">
        <v>15</v>
      </c>
      <c r="F40" s="208">
        <v>15</v>
      </c>
      <c r="G40" s="208">
        <v>19</v>
      </c>
      <c r="H40" s="208">
        <v>19</v>
      </c>
      <c r="I40" s="208">
        <v>20</v>
      </c>
    </row>
    <row r="41" spans="1:9" ht="89.25" customHeight="1">
      <c r="A41" s="213" t="s">
        <v>193</v>
      </c>
      <c r="B41" s="211" t="s">
        <v>192</v>
      </c>
      <c r="C41" s="234" t="s">
        <v>497</v>
      </c>
      <c r="D41" s="208">
        <v>10</v>
      </c>
      <c r="E41" s="208">
        <v>4.8</v>
      </c>
      <c r="F41" s="208">
        <v>10</v>
      </c>
      <c r="G41" s="208">
        <v>10</v>
      </c>
      <c r="H41" s="208">
        <v>10</v>
      </c>
      <c r="I41" s="208">
        <v>10</v>
      </c>
    </row>
    <row r="42" spans="1:9" s="202" customFormat="1" ht="47.25">
      <c r="A42" s="245"/>
      <c r="B42" s="246" t="s">
        <v>412</v>
      </c>
      <c r="C42" s="247"/>
      <c r="D42" s="240">
        <f t="shared" ref="D42:I42" si="8">SUM(D43:D43)</f>
        <v>0</v>
      </c>
      <c r="E42" s="240">
        <f t="shared" si="8"/>
        <v>0.02</v>
      </c>
      <c r="F42" s="240">
        <f t="shared" si="8"/>
        <v>0.02</v>
      </c>
      <c r="G42" s="240">
        <f t="shared" si="8"/>
        <v>0</v>
      </c>
      <c r="H42" s="240">
        <f t="shared" si="8"/>
        <v>0</v>
      </c>
      <c r="I42" s="240">
        <f t="shared" si="8"/>
        <v>0</v>
      </c>
    </row>
    <row r="43" spans="1:9" ht="60">
      <c r="A43" s="212" t="s">
        <v>181</v>
      </c>
      <c r="B43" s="211" t="s">
        <v>182</v>
      </c>
      <c r="C43" s="234" t="s">
        <v>45</v>
      </c>
      <c r="D43" s="208">
        <v>0</v>
      </c>
      <c r="E43" s="208">
        <v>0.02</v>
      </c>
      <c r="F43" s="208">
        <v>0.02</v>
      </c>
      <c r="G43" s="208">
        <v>0</v>
      </c>
      <c r="H43" s="208">
        <v>0</v>
      </c>
      <c r="I43" s="208">
        <v>0</v>
      </c>
    </row>
    <row r="44" spans="1:9" s="202" customFormat="1" ht="24.75" customHeight="1">
      <c r="A44" s="260"/>
      <c r="B44" s="246" t="s">
        <v>113</v>
      </c>
      <c r="C44" s="261"/>
      <c r="D44" s="262">
        <f t="shared" ref="D44:I44" si="9">+D45+D57+D62+D68+D73+D114</f>
        <v>133118.60333000001</v>
      </c>
      <c r="E44" s="262">
        <f t="shared" si="9"/>
        <v>98458.31786000001</v>
      </c>
      <c r="F44" s="262">
        <f t="shared" si="9"/>
        <v>133933.56</v>
      </c>
      <c r="G44" s="262">
        <f t="shared" si="9"/>
        <v>77629</v>
      </c>
      <c r="H44" s="262">
        <f t="shared" si="9"/>
        <v>75709</v>
      </c>
      <c r="I44" s="262">
        <f t="shared" si="9"/>
        <v>70910</v>
      </c>
    </row>
    <row r="45" spans="1:9" s="202" customFormat="1" ht="63.75" customHeight="1">
      <c r="A45" s="245"/>
      <c r="B45" s="246" t="s">
        <v>413</v>
      </c>
      <c r="C45" s="247"/>
      <c r="D45" s="240">
        <f t="shared" ref="D45:I45" si="10">SUM(D46:D56)</f>
        <v>65543</v>
      </c>
      <c r="E45" s="240">
        <f t="shared" si="10"/>
        <v>60387.071650000005</v>
      </c>
      <c r="F45" s="240">
        <f t="shared" si="10"/>
        <v>66375</v>
      </c>
      <c r="G45" s="240">
        <f t="shared" si="10"/>
        <v>64661</v>
      </c>
      <c r="H45" s="240">
        <f t="shared" si="10"/>
        <v>64740</v>
      </c>
      <c r="I45" s="240">
        <f t="shared" si="10"/>
        <v>59940</v>
      </c>
    </row>
    <row r="46" spans="1:9" ht="79.5" customHeight="1">
      <c r="A46" s="212" t="s">
        <v>112</v>
      </c>
      <c r="B46" s="211" t="s">
        <v>414</v>
      </c>
      <c r="C46" s="234" t="s">
        <v>36</v>
      </c>
      <c r="D46" s="208">
        <v>24100</v>
      </c>
      <c r="E46" s="208">
        <v>22283.39</v>
      </c>
      <c r="F46" s="208">
        <v>24192</v>
      </c>
      <c r="G46" s="208">
        <v>24000</v>
      </c>
      <c r="H46" s="208">
        <v>24000</v>
      </c>
      <c r="I46" s="208">
        <v>24000</v>
      </c>
    </row>
    <row r="47" spans="1:9" ht="75">
      <c r="A47" s="212" t="s">
        <v>111</v>
      </c>
      <c r="B47" s="211" t="s">
        <v>415</v>
      </c>
      <c r="C47" s="234" t="s">
        <v>36</v>
      </c>
      <c r="D47" s="208">
        <v>8500</v>
      </c>
      <c r="E47" s="208">
        <v>6585.35</v>
      </c>
      <c r="F47" s="208">
        <v>8512</v>
      </c>
      <c r="G47" s="208">
        <v>8500</v>
      </c>
      <c r="H47" s="208">
        <v>8500</v>
      </c>
      <c r="I47" s="208">
        <v>8500</v>
      </c>
    </row>
    <row r="48" spans="1:9" ht="75">
      <c r="A48" s="212" t="s">
        <v>110</v>
      </c>
      <c r="B48" s="211" t="s">
        <v>416</v>
      </c>
      <c r="C48" s="234" t="s">
        <v>36</v>
      </c>
      <c r="D48" s="208">
        <v>0</v>
      </c>
      <c r="E48" s="208">
        <v>105.732</v>
      </c>
      <c r="F48" s="208">
        <v>120</v>
      </c>
      <c r="G48" s="208">
        <v>100</v>
      </c>
      <c r="H48" s="208">
        <v>100</v>
      </c>
      <c r="I48" s="208">
        <v>100</v>
      </c>
    </row>
    <row r="49" spans="1:14" ht="75">
      <c r="A49" s="212" t="s">
        <v>197</v>
      </c>
      <c r="B49" s="211" t="s">
        <v>416</v>
      </c>
      <c r="C49" s="234" t="s">
        <v>29</v>
      </c>
      <c r="D49" s="208">
        <v>150</v>
      </c>
      <c r="E49" s="208">
        <v>73.52</v>
      </c>
      <c r="F49" s="208">
        <v>80</v>
      </c>
      <c r="G49" s="208">
        <v>80</v>
      </c>
      <c r="H49" s="208">
        <v>80</v>
      </c>
      <c r="I49" s="208">
        <v>80</v>
      </c>
    </row>
    <row r="50" spans="1:14" ht="45">
      <c r="A50" s="212" t="s">
        <v>168</v>
      </c>
      <c r="B50" s="211" t="s">
        <v>452</v>
      </c>
      <c r="C50" s="234" t="s">
        <v>36</v>
      </c>
      <c r="D50" s="208">
        <v>4800</v>
      </c>
      <c r="E50" s="208">
        <v>3507.66</v>
      </c>
      <c r="F50" s="208">
        <v>4798</v>
      </c>
      <c r="G50" s="208">
        <v>4800</v>
      </c>
      <c r="H50" s="208">
        <v>4800</v>
      </c>
      <c r="I50" s="208">
        <v>4800</v>
      </c>
    </row>
    <row r="51" spans="1:14" ht="60">
      <c r="A51" s="212" t="s">
        <v>109</v>
      </c>
      <c r="B51" s="211" t="s">
        <v>108</v>
      </c>
      <c r="C51" s="234" t="s">
        <v>563</v>
      </c>
      <c r="D51" s="208">
        <v>1433</v>
      </c>
      <c r="E51" s="208">
        <v>1433.25955</v>
      </c>
      <c r="F51" s="208">
        <v>1433</v>
      </c>
      <c r="G51" s="208">
        <v>521</v>
      </c>
      <c r="H51" s="208">
        <v>600</v>
      </c>
      <c r="I51" s="208">
        <v>750</v>
      </c>
    </row>
    <row r="52" spans="1:14" s="235" customFormat="1" ht="90">
      <c r="A52" s="212" t="s">
        <v>198</v>
      </c>
      <c r="B52" s="211" t="s">
        <v>417</v>
      </c>
      <c r="C52" s="234" t="s">
        <v>563</v>
      </c>
      <c r="D52" s="208">
        <v>20000</v>
      </c>
      <c r="E52" s="208">
        <v>5</v>
      </c>
      <c r="F52" s="208">
        <v>5</v>
      </c>
      <c r="G52" s="208">
        <v>0</v>
      </c>
      <c r="H52" s="208">
        <v>0</v>
      </c>
      <c r="I52" s="208">
        <v>0</v>
      </c>
      <c r="K52" s="286"/>
      <c r="L52" s="286"/>
      <c r="M52" s="286"/>
      <c r="N52" s="286"/>
    </row>
    <row r="53" spans="1:14" s="235" customFormat="1" ht="102" customHeight="1">
      <c r="A53" s="212" t="s">
        <v>199</v>
      </c>
      <c r="B53" s="211" t="s">
        <v>417</v>
      </c>
      <c r="C53" s="234" t="s">
        <v>497</v>
      </c>
      <c r="D53" s="208">
        <v>0</v>
      </c>
      <c r="E53" s="208">
        <v>20400.2101</v>
      </c>
      <c r="F53" s="208">
        <v>20401</v>
      </c>
      <c r="G53" s="208">
        <v>20000</v>
      </c>
      <c r="H53" s="208">
        <v>20000</v>
      </c>
      <c r="I53" s="208">
        <v>15000</v>
      </c>
      <c r="K53" s="286"/>
    </row>
    <row r="54" spans="1:14" ht="105">
      <c r="A54" s="212" t="s">
        <v>107</v>
      </c>
      <c r="B54" s="211" t="s">
        <v>418</v>
      </c>
      <c r="C54" s="234" t="s">
        <v>497</v>
      </c>
      <c r="D54" s="208">
        <v>5200</v>
      </c>
      <c r="E54" s="208">
        <v>4370.22</v>
      </c>
      <c r="F54" s="208">
        <v>5200</v>
      </c>
      <c r="G54" s="208">
        <v>5300</v>
      </c>
      <c r="H54" s="208">
        <v>5300</v>
      </c>
      <c r="I54" s="208">
        <v>5350</v>
      </c>
    </row>
    <row r="55" spans="1:14" ht="90">
      <c r="A55" s="212" t="s">
        <v>106</v>
      </c>
      <c r="B55" s="211" t="s">
        <v>417</v>
      </c>
      <c r="C55" s="234" t="s">
        <v>36</v>
      </c>
      <c r="D55" s="208">
        <v>0</v>
      </c>
      <c r="E55" s="208">
        <v>272.75</v>
      </c>
      <c r="F55" s="208">
        <v>274</v>
      </c>
      <c r="G55" s="208">
        <v>0</v>
      </c>
      <c r="H55" s="208">
        <v>0</v>
      </c>
      <c r="I55" s="208">
        <v>0</v>
      </c>
    </row>
    <row r="56" spans="1:14" ht="90">
      <c r="A56" s="212" t="s">
        <v>105</v>
      </c>
      <c r="B56" s="211" t="s">
        <v>104</v>
      </c>
      <c r="C56" s="234" t="s">
        <v>36</v>
      </c>
      <c r="D56" s="208">
        <v>1360</v>
      </c>
      <c r="E56" s="208">
        <v>1349.98</v>
      </c>
      <c r="F56" s="208">
        <v>1360</v>
      </c>
      <c r="G56" s="208">
        <v>1360</v>
      </c>
      <c r="H56" s="208">
        <v>1360</v>
      </c>
      <c r="I56" s="208">
        <v>1360</v>
      </c>
    </row>
    <row r="57" spans="1:14" s="202" customFormat="1" ht="31.5">
      <c r="A57" s="245"/>
      <c r="B57" s="246" t="s">
        <v>419</v>
      </c>
      <c r="C57" s="247"/>
      <c r="D57" s="240">
        <f t="shared" ref="D57:I57" si="11">+D58+D59+D60+D61</f>
        <v>2220</v>
      </c>
      <c r="E57" s="240">
        <f t="shared" si="11"/>
        <v>986.62824999999998</v>
      </c>
      <c r="F57" s="240">
        <f t="shared" si="11"/>
        <v>988</v>
      </c>
      <c r="G57" s="240">
        <f t="shared" si="11"/>
        <v>801</v>
      </c>
      <c r="H57" s="240">
        <f t="shared" si="11"/>
        <v>801</v>
      </c>
      <c r="I57" s="240">
        <f t="shared" si="11"/>
        <v>801</v>
      </c>
    </row>
    <row r="58" spans="1:14" ht="60">
      <c r="A58" s="212" t="s">
        <v>103</v>
      </c>
      <c r="B58" s="211" t="s">
        <v>102</v>
      </c>
      <c r="C58" s="234" t="s">
        <v>37</v>
      </c>
      <c r="D58" s="208">
        <v>2220</v>
      </c>
      <c r="E58" s="208">
        <v>184.64751000000001</v>
      </c>
      <c r="F58" s="208">
        <v>185</v>
      </c>
      <c r="G58" s="208">
        <v>0</v>
      </c>
      <c r="H58" s="208">
        <v>0</v>
      </c>
      <c r="I58" s="208">
        <v>0</v>
      </c>
    </row>
    <row r="59" spans="1:14" ht="60">
      <c r="A59" s="212" t="s">
        <v>101</v>
      </c>
      <c r="B59" s="211" t="s">
        <v>100</v>
      </c>
      <c r="C59" s="234" t="s">
        <v>37</v>
      </c>
      <c r="D59" s="208">
        <v>0</v>
      </c>
      <c r="E59" s="208">
        <v>47.61074</v>
      </c>
      <c r="F59" s="208">
        <v>48</v>
      </c>
      <c r="G59" s="208">
        <v>0</v>
      </c>
      <c r="H59" s="208">
        <v>0</v>
      </c>
      <c r="I59" s="208">
        <v>0</v>
      </c>
    </row>
    <row r="60" spans="1:14" ht="60">
      <c r="A60" s="212" t="s">
        <v>99</v>
      </c>
      <c r="B60" s="211" t="s">
        <v>98</v>
      </c>
      <c r="C60" s="234" t="s">
        <v>37</v>
      </c>
      <c r="D60" s="208">
        <v>0</v>
      </c>
      <c r="E60" s="208">
        <v>754.37</v>
      </c>
      <c r="F60" s="208">
        <v>755</v>
      </c>
      <c r="G60" s="208">
        <v>801</v>
      </c>
      <c r="H60" s="208">
        <v>801</v>
      </c>
      <c r="I60" s="208">
        <v>801</v>
      </c>
    </row>
    <row r="61" spans="1:14" ht="60">
      <c r="A61" s="212" t="s">
        <v>161</v>
      </c>
      <c r="B61" s="211" t="s">
        <v>162</v>
      </c>
      <c r="C61" s="234" t="s">
        <v>37</v>
      </c>
      <c r="D61" s="208">
        <v>0</v>
      </c>
      <c r="E61" s="208">
        <v>0</v>
      </c>
      <c r="F61" s="208">
        <v>0</v>
      </c>
      <c r="G61" s="208">
        <v>0</v>
      </c>
      <c r="H61" s="208">
        <v>0</v>
      </c>
      <c r="I61" s="208">
        <v>0</v>
      </c>
    </row>
    <row r="62" spans="1:14" s="202" customFormat="1" ht="31.5">
      <c r="A62" s="245"/>
      <c r="B62" s="246" t="s">
        <v>97</v>
      </c>
      <c r="C62" s="247"/>
      <c r="D62" s="240">
        <f t="shared" ref="D62:I62" si="12">+D63+D64+D65+D66+D67</f>
        <v>824.68</v>
      </c>
      <c r="E62" s="240">
        <f t="shared" si="12"/>
        <v>217.81146000000001</v>
      </c>
      <c r="F62" s="240">
        <f t="shared" si="12"/>
        <v>240</v>
      </c>
      <c r="G62" s="240">
        <f t="shared" si="12"/>
        <v>167</v>
      </c>
      <c r="H62" s="240">
        <f t="shared" si="12"/>
        <v>168</v>
      </c>
      <c r="I62" s="240">
        <f t="shared" si="12"/>
        <v>169</v>
      </c>
    </row>
    <row r="63" spans="1:14" ht="60">
      <c r="A63" s="212" t="s">
        <v>169</v>
      </c>
      <c r="B63" s="211" t="s">
        <v>95</v>
      </c>
      <c r="C63" s="234" t="s">
        <v>497</v>
      </c>
      <c r="D63" s="208">
        <v>674.68</v>
      </c>
      <c r="E63" s="208">
        <v>142.41300000000001</v>
      </c>
      <c r="F63" s="208">
        <v>150</v>
      </c>
      <c r="G63" s="208">
        <v>0</v>
      </c>
      <c r="H63" s="208">
        <v>0</v>
      </c>
      <c r="I63" s="208">
        <v>0</v>
      </c>
    </row>
    <row r="64" spans="1:14" ht="30">
      <c r="A64" s="212" t="s">
        <v>96</v>
      </c>
      <c r="B64" s="211" t="s">
        <v>95</v>
      </c>
      <c r="C64" s="234" t="s">
        <v>563</v>
      </c>
      <c r="D64" s="208">
        <v>70</v>
      </c>
      <c r="E64" s="208">
        <v>23.14</v>
      </c>
      <c r="F64" s="208">
        <v>30</v>
      </c>
      <c r="G64" s="208">
        <v>80</v>
      </c>
      <c r="H64" s="208">
        <v>81</v>
      </c>
      <c r="I64" s="208">
        <v>82</v>
      </c>
    </row>
    <row r="65" spans="1:11" ht="45" hidden="1">
      <c r="A65" s="212" t="s">
        <v>93</v>
      </c>
      <c r="B65" s="211" t="s">
        <v>92</v>
      </c>
      <c r="C65" s="234" t="s">
        <v>494</v>
      </c>
      <c r="D65" s="208">
        <v>0</v>
      </c>
      <c r="E65" s="208">
        <v>0</v>
      </c>
      <c r="F65" s="208">
        <v>0</v>
      </c>
      <c r="G65" s="208">
        <v>0</v>
      </c>
      <c r="H65" s="208">
        <v>0</v>
      </c>
      <c r="I65" s="208">
        <v>0</v>
      </c>
    </row>
    <row r="66" spans="1:11" ht="45" hidden="1">
      <c r="A66" s="212" t="s">
        <v>94</v>
      </c>
      <c r="B66" s="211" t="s">
        <v>92</v>
      </c>
      <c r="C66" s="234" t="s">
        <v>499</v>
      </c>
      <c r="D66" s="208">
        <v>0</v>
      </c>
      <c r="E66" s="208">
        <v>0</v>
      </c>
      <c r="F66" s="208">
        <v>0</v>
      </c>
      <c r="G66" s="208">
        <v>0</v>
      </c>
      <c r="H66" s="208">
        <v>0</v>
      </c>
      <c r="I66" s="208">
        <v>0</v>
      </c>
    </row>
    <row r="67" spans="1:11" ht="45">
      <c r="A67" s="212" t="s">
        <v>200</v>
      </c>
      <c r="B67" s="211" t="s">
        <v>453</v>
      </c>
      <c r="C67" s="234" t="s">
        <v>29</v>
      </c>
      <c r="D67" s="208">
        <v>80</v>
      </c>
      <c r="E67" s="208">
        <v>52.258459999999999</v>
      </c>
      <c r="F67" s="208">
        <v>60</v>
      </c>
      <c r="G67" s="208">
        <v>87</v>
      </c>
      <c r="H67" s="208">
        <v>87</v>
      </c>
      <c r="I67" s="208">
        <v>87</v>
      </c>
    </row>
    <row r="68" spans="1:11" s="202" customFormat="1" ht="31.5">
      <c r="A68" s="245"/>
      <c r="B68" s="246" t="s">
        <v>420</v>
      </c>
      <c r="C68" s="247"/>
      <c r="D68" s="240">
        <f t="shared" ref="D68:I68" si="13">+D69+D71+D72+D70</f>
        <v>59805.133330000004</v>
      </c>
      <c r="E68" s="240">
        <f>+E69+E71+E72+E70</f>
        <v>32869.409999999996</v>
      </c>
      <c r="F68" s="240">
        <f t="shared" si="13"/>
        <v>62198.130000000005</v>
      </c>
      <c r="G68" s="240">
        <f t="shared" si="13"/>
        <v>7300</v>
      </c>
      <c r="H68" s="240">
        <f t="shared" si="13"/>
        <v>5300</v>
      </c>
      <c r="I68" s="240">
        <f t="shared" si="13"/>
        <v>5300</v>
      </c>
    </row>
    <row r="69" spans="1:11" ht="90">
      <c r="A69" s="212" t="s">
        <v>91</v>
      </c>
      <c r="B69" s="211" t="s">
        <v>90</v>
      </c>
      <c r="C69" s="234" t="s">
        <v>36</v>
      </c>
      <c r="D69" s="208">
        <v>49814.8</v>
      </c>
      <c r="E69" s="208">
        <v>20806.099999999999</v>
      </c>
      <c r="F69" s="208">
        <v>49814.8</v>
      </c>
      <c r="G69" s="208">
        <v>500</v>
      </c>
      <c r="H69" s="208">
        <v>2000</v>
      </c>
      <c r="I69" s="208">
        <v>2000</v>
      </c>
      <c r="K69" s="287"/>
    </row>
    <row r="70" spans="1:11" ht="54.75" customHeight="1">
      <c r="A70" s="212" t="s">
        <v>202</v>
      </c>
      <c r="B70" s="211" t="s">
        <v>201</v>
      </c>
      <c r="C70" s="234" t="s">
        <v>508</v>
      </c>
      <c r="D70" s="208">
        <v>3383.3333299999999</v>
      </c>
      <c r="E70" s="208">
        <v>3383.33</v>
      </c>
      <c r="F70" s="208">
        <v>3383.33</v>
      </c>
      <c r="G70" s="208">
        <v>0</v>
      </c>
      <c r="H70" s="208">
        <v>0</v>
      </c>
      <c r="I70" s="208">
        <v>0</v>
      </c>
    </row>
    <row r="71" spans="1:11" ht="60">
      <c r="A71" s="212" t="s">
        <v>89</v>
      </c>
      <c r="B71" s="211" t="s">
        <v>87</v>
      </c>
      <c r="C71" s="234" t="s">
        <v>36</v>
      </c>
      <c r="D71" s="208">
        <v>0</v>
      </c>
      <c r="E71" s="208">
        <v>4411.3</v>
      </c>
      <c r="F71" s="208">
        <v>4500</v>
      </c>
      <c r="G71" s="208">
        <v>0</v>
      </c>
      <c r="H71" s="208">
        <v>0</v>
      </c>
      <c r="I71" s="208">
        <v>0</v>
      </c>
    </row>
    <row r="72" spans="1:11" ht="60">
      <c r="A72" s="212" t="s">
        <v>88</v>
      </c>
      <c r="B72" s="211" t="s">
        <v>87</v>
      </c>
      <c r="C72" s="234" t="s">
        <v>36</v>
      </c>
      <c r="D72" s="208">
        <v>6607</v>
      </c>
      <c r="E72" s="208">
        <v>4268.68</v>
      </c>
      <c r="F72" s="208">
        <v>4500</v>
      </c>
      <c r="G72" s="208">
        <v>6800</v>
      </c>
      <c r="H72" s="208">
        <v>3300</v>
      </c>
      <c r="I72" s="208">
        <v>3300</v>
      </c>
    </row>
    <row r="73" spans="1:11" s="202" customFormat="1" ht="33" customHeight="1">
      <c r="A73" s="245"/>
      <c r="B73" s="246" t="s">
        <v>421</v>
      </c>
      <c r="C73" s="247"/>
      <c r="D73" s="240">
        <f t="shared" ref="D73:I73" si="14">SUM(D74:D113)</f>
        <v>1500</v>
      </c>
      <c r="E73" s="240">
        <f t="shared" si="14"/>
        <v>790.96649999999988</v>
      </c>
      <c r="F73" s="240">
        <f t="shared" si="14"/>
        <v>926</v>
      </c>
      <c r="G73" s="240">
        <f t="shared" si="14"/>
        <v>1500</v>
      </c>
      <c r="H73" s="240">
        <f t="shared" si="14"/>
        <v>1500</v>
      </c>
      <c r="I73" s="240">
        <f t="shared" si="14"/>
        <v>1500</v>
      </c>
    </row>
    <row r="74" spans="1:11" ht="90">
      <c r="A74" s="212" t="s">
        <v>47</v>
      </c>
      <c r="B74" s="211" t="s">
        <v>534</v>
      </c>
      <c r="C74" s="234" t="s">
        <v>45</v>
      </c>
      <c r="D74" s="208">
        <v>0</v>
      </c>
      <c r="E74" s="208">
        <v>19.595179999999999</v>
      </c>
      <c r="F74" s="208">
        <v>30</v>
      </c>
      <c r="G74" s="255">
        <v>0</v>
      </c>
      <c r="H74" s="208">
        <v>0</v>
      </c>
      <c r="I74" s="208">
        <v>0</v>
      </c>
    </row>
    <row r="75" spans="1:11" ht="75">
      <c r="A75" s="212" t="s">
        <v>44</v>
      </c>
      <c r="B75" s="211" t="s">
        <v>40</v>
      </c>
      <c r="C75" s="234" t="s">
        <v>43</v>
      </c>
      <c r="D75" s="208">
        <v>500</v>
      </c>
      <c r="E75" s="208">
        <v>7.3</v>
      </c>
      <c r="F75" s="208">
        <v>10</v>
      </c>
      <c r="G75" s="208">
        <v>500</v>
      </c>
      <c r="H75" s="208">
        <v>500</v>
      </c>
      <c r="I75" s="208">
        <v>500</v>
      </c>
    </row>
    <row r="76" spans="1:11" ht="75" hidden="1">
      <c r="A76" s="212" t="s">
        <v>42</v>
      </c>
      <c r="B76" s="211" t="s">
        <v>40</v>
      </c>
      <c r="C76" s="234" t="s">
        <v>41</v>
      </c>
      <c r="D76" s="208">
        <v>0</v>
      </c>
      <c r="E76" s="208"/>
      <c r="F76" s="208"/>
      <c r="G76" s="255">
        <v>0</v>
      </c>
      <c r="H76" s="208">
        <v>0</v>
      </c>
      <c r="I76" s="208">
        <v>0</v>
      </c>
    </row>
    <row r="77" spans="1:11" ht="138" customHeight="1">
      <c r="A77" s="212" t="s">
        <v>86</v>
      </c>
      <c r="B77" s="211" t="s">
        <v>177</v>
      </c>
      <c r="C77" s="234" t="s">
        <v>81</v>
      </c>
      <c r="D77" s="208">
        <v>0</v>
      </c>
      <c r="E77" s="208">
        <v>4.1500000000000004</v>
      </c>
      <c r="F77" s="208">
        <v>5</v>
      </c>
      <c r="G77" s="208">
        <v>0</v>
      </c>
      <c r="H77" s="208">
        <v>0</v>
      </c>
      <c r="I77" s="208">
        <v>0</v>
      </c>
    </row>
    <row r="78" spans="1:11" ht="90">
      <c r="A78" s="212" t="s">
        <v>178</v>
      </c>
      <c r="B78" s="211" t="s">
        <v>80</v>
      </c>
      <c r="C78" s="234" t="s">
        <v>81</v>
      </c>
      <c r="D78" s="208">
        <v>0</v>
      </c>
      <c r="E78" s="208">
        <v>0.16</v>
      </c>
      <c r="F78" s="208">
        <v>1</v>
      </c>
      <c r="G78" s="208">
        <v>0</v>
      </c>
      <c r="H78" s="208">
        <v>0</v>
      </c>
      <c r="I78" s="208">
        <v>0</v>
      </c>
    </row>
    <row r="79" spans="1:11" ht="159.75" customHeight="1">
      <c r="A79" s="212" t="s">
        <v>85</v>
      </c>
      <c r="B79" s="211" t="s">
        <v>183</v>
      </c>
      <c r="C79" s="234" t="s">
        <v>81</v>
      </c>
      <c r="D79" s="208">
        <v>0</v>
      </c>
      <c r="E79" s="208">
        <v>4</v>
      </c>
      <c r="F79" s="208">
        <v>5</v>
      </c>
      <c r="G79" s="208">
        <v>0</v>
      </c>
      <c r="H79" s="208">
        <v>0</v>
      </c>
      <c r="I79" s="208">
        <v>0</v>
      </c>
    </row>
    <row r="80" spans="1:11" ht="111.75" customHeight="1">
      <c r="A80" s="212" t="s">
        <v>84</v>
      </c>
      <c r="B80" s="211" t="s">
        <v>76</v>
      </c>
      <c r="C80" s="234" t="s">
        <v>81</v>
      </c>
      <c r="D80" s="208">
        <v>0</v>
      </c>
      <c r="E80" s="208">
        <v>6.27</v>
      </c>
      <c r="F80" s="208">
        <v>6.5</v>
      </c>
      <c r="G80" s="208">
        <v>0</v>
      </c>
      <c r="H80" s="208">
        <v>0</v>
      </c>
      <c r="I80" s="208">
        <v>0</v>
      </c>
    </row>
    <row r="81" spans="1:10" ht="111.75" customHeight="1">
      <c r="A81" s="212" t="s">
        <v>83</v>
      </c>
      <c r="B81" s="211" t="s">
        <v>75</v>
      </c>
      <c r="C81" s="234" t="s">
        <v>81</v>
      </c>
      <c r="D81" s="208">
        <v>0</v>
      </c>
      <c r="E81" s="271">
        <v>8.3699999999999992</v>
      </c>
      <c r="F81" s="208">
        <v>9</v>
      </c>
      <c r="G81" s="208">
        <v>0</v>
      </c>
      <c r="H81" s="208">
        <v>0</v>
      </c>
      <c r="I81" s="208">
        <v>0</v>
      </c>
    </row>
    <row r="82" spans="1:10" ht="99" customHeight="1">
      <c r="A82" s="213" t="s">
        <v>82</v>
      </c>
      <c r="B82" s="264" t="s">
        <v>73</v>
      </c>
      <c r="C82" s="234" t="s">
        <v>81</v>
      </c>
      <c r="D82" s="208">
        <v>0</v>
      </c>
      <c r="E82" s="276">
        <v>0.5</v>
      </c>
      <c r="F82" s="208">
        <v>1</v>
      </c>
      <c r="G82" s="208">
        <v>0</v>
      </c>
      <c r="H82" s="208">
        <v>0</v>
      </c>
      <c r="I82" s="208">
        <v>0</v>
      </c>
    </row>
    <row r="83" spans="1:10" s="237" customFormat="1" ht="108" customHeight="1">
      <c r="A83" s="212" t="s">
        <v>179</v>
      </c>
      <c r="B83" s="254" t="s">
        <v>56</v>
      </c>
      <c r="C83" s="253" t="s">
        <v>81</v>
      </c>
      <c r="D83" s="256">
        <v>0</v>
      </c>
      <c r="E83" s="256">
        <v>18.62</v>
      </c>
      <c r="F83" s="256">
        <v>19</v>
      </c>
      <c r="G83" s="256">
        <v>0</v>
      </c>
      <c r="H83" s="256">
        <v>0</v>
      </c>
      <c r="I83" s="256">
        <v>0</v>
      </c>
    </row>
    <row r="84" spans="1:10" ht="91.5" customHeight="1">
      <c r="A84" s="212" t="s">
        <v>165</v>
      </c>
      <c r="B84" s="280" t="s">
        <v>54</v>
      </c>
      <c r="C84" s="253" t="s">
        <v>81</v>
      </c>
      <c r="D84" s="281">
        <v>0</v>
      </c>
      <c r="E84" s="283">
        <v>27.15</v>
      </c>
      <c r="F84" s="281">
        <v>28</v>
      </c>
      <c r="G84" s="256">
        <v>0</v>
      </c>
      <c r="H84" s="256">
        <v>0</v>
      </c>
      <c r="I84" s="256">
        <v>0</v>
      </c>
    </row>
    <row r="85" spans="1:10" ht="128.25" customHeight="1">
      <c r="A85" s="301" t="s">
        <v>553</v>
      </c>
      <c r="B85" s="280" t="s">
        <v>551</v>
      </c>
      <c r="C85" s="305" t="s">
        <v>552</v>
      </c>
      <c r="D85" s="306">
        <v>0</v>
      </c>
      <c r="E85" s="283">
        <v>0.05</v>
      </c>
      <c r="F85" s="306">
        <v>0.5</v>
      </c>
      <c r="G85" s="268"/>
      <c r="H85" s="307"/>
      <c r="I85" s="307"/>
    </row>
    <row r="86" spans="1:10" ht="104.25" customHeight="1">
      <c r="A86" s="252" t="s">
        <v>204</v>
      </c>
      <c r="B86" s="263" t="s">
        <v>203</v>
      </c>
      <c r="C86" s="275" t="s">
        <v>53</v>
      </c>
      <c r="D86" s="277"/>
      <c r="E86" s="271">
        <v>23</v>
      </c>
      <c r="F86" s="277">
        <v>24</v>
      </c>
      <c r="G86" s="277"/>
      <c r="H86" s="277"/>
      <c r="I86" s="277"/>
      <c r="J86" s="236"/>
    </row>
    <row r="87" spans="1:10" ht="104.25" customHeight="1">
      <c r="A87" s="252" t="s">
        <v>555</v>
      </c>
      <c r="B87" s="263" t="s">
        <v>554</v>
      </c>
      <c r="C87" s="275" t="s">
        <v>53</v>
      </c>
      <c r="D87" s="277"/>
      <c r="E87" s="271">
        <v>14.43</v>
      </c>
      <c r="F87" s="277">
        <v>15</v>
      </c>
      <c r="G87" s="277"/>
      <c r="H87" s="277"/>
      <c r="I87" s="277"/>
      <c r="J87" s="236"/>
    </row>
    <row r="88" spans="1:10" ht="195" customHeight="1">
      <c r="A88" s="252" t="s">
        <v>556</v>
      </c>
      <c r="B88" s="263" t="s">
        <v>557</v>
      </c>
      <c r="C88" s="275" t="s">
        <v>53</v>
      </c>
      <c r="D88" s="277"/>
      <c r="E88" s="271">
        <v>6</v>
      </c>
      <c r="F88" s="277">
        <v>7</v>
      </c>
      <c r="G88" s="277"/>
      <c r="H88" s="277"/>
      <c r="I88" s="277"/>
      <c r="J88" s="236"/>
    </row>
    <row r="89" spans="1:10" ht="150">
      <c r="A89" s="252" t="s">
        <v>79</v>
      </c>
      <c r="B89" s="304" t="s">
        <v>183</v>
      </c>
      <c r="C89" s="275" t="s">
        <v>53</v>
      </c>
      <c r="D89" s="277">
        <v>150</v>
      </c>
      <c r="E89" s="271">
        <v>30.65</v>
      </c>
      <c r="F89" s="277">
        <v>40</v>
      </c>
      <c r="G89" s="277">
        <v>150</v>
      </c>
      <c r="H89" s="277">
        <v>150</v>
      </c>
      <c r="I89" s="277">
        <v>150</v>
      </c>
      <c r="J89" s="236"/>
    </row>
    <row r="90" spans="1:10" ht="196.5" customHeight="1">
      <c r="A90" s="213" t="s">
        <v>78</v>
      </c>
      <c r="B90" s="302" t="s">
        <v>77</v>
      </c>
      <c r="C90" s="303" t="s">
        <v>53</v>
      </c>
      <c r="D90" s="276">
        <v>0</v>
      </c>
      <c r="E90" s="290">
        <v>18.2</v>
      </c>
      <c r="F90" s="276">
        <v>20</v>
      </c>
      <c r="G90" s="276">
        <v>0</v>
      </c>
      <c r="H90" s="276">
        <v>0</v>
      </c>
      <c r="I90" s="276">
        <v>0</v>
      </c>
    </row>
    <row r="91" spans="1:10" ht="104.25" customHeight="1">
      <c r="A91" s="212" t="s">
        <v>205</v>
      </c>
      <c r="B91" s="263" t="s">
        <v>76</v>
      </c>
      <c r="C91" s="253" t="s">
        <v>53</v>
      </c>
      <c r="D91" s="208">
        <v>0</v>
      </c>
      <c r="E91" s="271">
        <v>31.25</v>
      </c>
      <c r="F91" s="208">
        <v>35</v>
      </c>
      <c r="G91" s="208">
        <v>0</v>
      </c>
      <c r="H91" s="208">
        <v>0</v>
      </c>
      <c r="I91" s="208">
        <v>0</v>
      </c>
    </row>
    <row r="92" spans="1:10" ht="99" customHeight="1">
      <c r="A92" s="212" t="s">
        <v>74</v>
      </c>
      <c r="B92" s="211" t="s">
        <v>73</v>
      </c>
      <c r="C92" s="234" t="s">
        <v>53</v>
      </c>
      <c r="D92" s="208">
        <v>0</v>
      </c>
      <c r="E92" s="208">
        <v>5</v>
      </c>
      <c r="F92" s="208">
        <v>6</v>
      </c>
      <c r="G92" s="208">
        <v>0</v>
      </c>
      <c r="H92" s="208">
        <v>0</v>
      </c>
      <c r="I92" s="208">
        <v>0</v>
      </c>
    </row>
    <row r="93" spans="1:10" ht="94.5" customHeight="1">
      <c r="A93" s="212" t="s">
        <v>207</v>
      </c>
      <c r="B93" s="211" t="s">
        <v>206</v>
      </c>
      <c r="C93" s="234" t="s">
        <v>53</v>
      </c>
      <c r="D93" s="208"/>
      <c r="E93" s="208">
        <v>1</v>
      </c>
      <c r="F93" s="208">
        <v>1.5</v>
      </c>
      <c r="G93" s="208"/>
      <c r="H93" s="208"/>
      <c r="I93" s="208"/>
    </row>
    <row r="94" spans="1:10" ht="93" customHeight="1">
      <c r="A94" s="212" t="s">
        <v>531</v>
      </c>
      <c r="B94" s="211" t="s">
        <v>530</v>
      </c>
      <c r="C94" s="234" t="s">
        <v>53</v>
      </c>
      <c r="D94" s="208"/>
      <c r="E94" s="208">
        <v>2.5</v>
      </c>
      <c r="F94" s="208">
        <v>3</v>
      </c>
      <c r="G94" s="208"/>
      <c r="H94" s="208"/>
      <c r="I94" s="208"/>
    </row>
    <row r="95" spans="1:10" ht="135">
      <c r="A95" s="212" t="s">
        <v>72</v>
      </c>
      <c r="B95" s="211" t="s">
        <v>71</v>
      </c>
      <c r="C95" s="234" t="s">
        <v>53</v>
      </c>
      <c r="D95" s="208">
        <v>0</v>
      </c>
      <c r="E95" s="208">
        <v>6.76</v>
      </c>
      <c r="F95" s="208">
        <v>7</v>
      </c>
      <c r="G95" s="208">
        <v>0</v>
      </c>
      <c r="H95" s="208">
        <v>0</v>
      </c>
      <c r="I95" s="208">
        <v>0</v>
      </c>
    </row>
    <row r="96" spans="1:10" s="237" customFormat="1" ht="129" customHeight="1">
      <c r="A96" s="212" t="s">
        <v>70</v>
      </c>
      <c r="B96" s="265" t="s">
        <v>69</v>
      </c>
      <c r="C96" s="234" t="s">
        <v>53</v>
      </c>
      <c r="D96" s="256">
        <v>0</v>
      </c>
      <c r="E96" s="256">
        <v>95.1</v>
      </c>
      <c r="F96" s="208">
        <v>100</v>
      </c>
      <c r="G96" s="268">
        <v>170</v>
      </c>
      <c r="H96" s="268">
        <v>170</v>
      </c>
      <c r="I96" s="268">
        <v>170</v>
      </c>
    </row>
    <row r="97" spans="1:9" ht="105.75" customHeight="1">
      <c r="A97" s="212" t="s">
        <v>68</v>
      </c>
      <c r="B97" s="211" t="s">
        <v>67</v>
      </c>
      <c r="C97" s="234" t="s">
        <v>53</v>
      </c>
      <c r="D97" s="208">
        <v>250</v>
      </c>
      <c r="E97" s="208">
        <v>27</v>
      </c>
      <c r="F97" s="208">
        <v>50</v>
      </c>
      <c r="G97" s="268">
        <v>250</v>
      </c>
      <c r="H97" s="268">
        <v>250</v>
      </c>
      <c r="I97" s="268">
        <v>250</v>
      </c>
    </row>
    <row r="98" spans="1:9" ht="144" customHeight="1">
      <c r="A98" s="212" t="s">
        <v>533</v>
      </c>
      <c r="B98" s="211" t="s">
        <v>532</v>
      </c>
      <c r="C98" s="234" t="s">
        <v>53</v>
      </c>
      <c r="D98" s="208">
        <v>0</v>
      </c>
      <c r="E98" s="208">
        <v>0.15</v>
      </c>
      <c r="F98" s="208">
        <v>1</v>
      </c>
      <c r="G98" s="208">
        <v>0</v>
      </c>
      <c r="H98" s="208">
        <v>0</v>
      </c>
      <c r="I98" s="208">
        <v>0</v>
      </c>
    </row>
    <row r="99" spans="1:9" ht="165">
      <c r="A99" s="212" t="s">
        <v>66</v>
      </c>
      <c r="B99" s="211" t="s">
        <v>65</v>
      </c>
      <c r="C99" s="234" t="s">
        <v>53</v>
      </c>
      <c r="D99" s="208">
        <v>0</v>
      </c>
      <c r="E99" s="208">
        <v>1.5</v>
      </c>
      <c r="F99" s="208">
        <v>2</v>
      </c>
      <c r="G99" s="208">
        <v>0</v>
      </c>
      <c r="H99" s="208">
        <v>0</v>
      </c>
      <c r="I99" s="208">
        <v>0</v>
      </c>
    </row>
    <row r="100" spans="1:9" ht="135">
      <c r="A100" s="212" t="s">
        <v>64</v>
      </c>
      <c r="B100" s="211" t="s">
        <v>63</v>
      </c>
      <c r="C100" s="234" t="s">
        <v>53</v>
      </c>
      <c r="D100" s="208">
        <v>0</v>
      </c>
      <c r="E100" s="208">
        <v>0.6</v>
      </c>
      <c r="F100" s="208">
        <v>1</v>
      </c>
      <c r="G100" s="208">
        <v>0</v>
      </c>
      <c r="H100" s="208">
        <v>0</v>
      </c>
      <c r="I100" s="208">
        <v>0</v>
      </c>
    </row>
    <row r="101" spans="1:9" ht="157.5" customHeight="1">
      <c r="A101" s="212" t="s">
        <v>62</v>
      </c>
      <c r="B101" s="211" t="s">
        <v>61</v>
      </c>
      <c r="C101" s="234" t="s">
        <v>53</v>
      </c>
      <c r="D101" s="208">
        <v>0</v>
      </c>
      <c r="E101" s="208">
        <v>0.5</v>
      </c>
      <c r="F101" s="208">
        <v>1</v>
      </c>
      <c r="G101" s="208">
        <v>0</v>
      </c>
      <c r="H101" s="208">
        <v>0</v>
      </c>
      <c r="I101" s="208">
        <v>0</v>
      </c>
    </row>
    <row r="102" spans="1:9" ht="198" customHeight="1">
      <c r="A102" s="212" t="s">
        <v>60</v>
      </c>
      <c r="B102" s="211" t="s">
        <v>184</v>
      </c>
      <c r="C102" s="234" t="s">
        <v>53</v>
      </c>
      <c r="D102" s="208">
        <v>250</v>
      </c>
      <c r="E102" s="208">
        <v>0</v>
      </c>
      <c r="F102" s="208">
        <v>0</v>
      </c>
      <c r="G102" s="208">
        <v>0</v>
      </c>
      <c r="H102" s="208">
        <v>0</v>
      </c>
      <c r="I102" s="208">
        <v>0</v>
      </c>
    </row>
    <row r="103" spans="1:9" ht="105">
      <c r="A103" s="212" t="s">
        <v>558</v>
      </c>
      <c r="B103" s="211" t="s">
        <v>559</v>
      </c>
      <c r="C103" s="234" t="s">
        <v>53</v>
      </c>
      <c r="D103" s="208">
        <v>0</v>
      </c>
      <c r="E103" s="208">
        <v>0.5</v>
      </c>
      <c r="F103" s="208">
        <v>1</v>
      </c>
      <c r="G103" s="208">
        <v>0</v>
      </c>
      <c r="H103" s="208">
        <v>0</v>
      </c>
      <c r="I103" s="208">
        <v>0</v>
      </c>
    </row>
    <row r="104" spans="1:9" ht="151.5" customHeight="1">
      <c r="A104" s="212" t="s">
        <v>163</v>
      </c>
      <c r="B104" s="263" t="s">
        <v>59</v>
      </c>
      <c r="C104" s="253" t="s">
        <v>53</v>
      </c>
      <c r="D104" s="208">
        <v>0</v>
      </c>
      <c r="E104" s="271">
        <v>20</v>
      </c>
      <c r="F104" s="208">
        <v>25</v>
      </c>
      <c r="G104" s="208">
        <v>0</v>
      </c>
      <c r="H104" s="208">
        <v>0</v>
      </c>
      <c r="I104" s="208">
        <v>0</v>
      </c>
    </row>
    <row r="105" spans="1:9" ht="90">
      <c r="A105" s="212" t="s">
        <v>164</v>
      </c>
      <c r="B105" s="264" t="s">
        <v>58</v>
      </c>
      <c r="C105" s="234" t="s">
        <v>53</v>
      </c>
      <c r="D105" s="208">
        <v>0</v>
      </c>
      <c r="E105" s="276">
        <v>3.55</v>
      </c>
      <c r="F105" s="208">
        <v>4</v>
      </c>
      <c r="G105" s="208">
        <v>0</v>
      </c>
      <c r="H105" s="208">
        <v>0</v>
      </c>
      <c r="I105" s="208">
        <v>0</v>
      </c>
    </row>
    <row r="106" spans="1:9" s="237" customFormat="1" ht="114.75" customHeight="1">
      <c r="A106" s="212" t="s">
        <v>57</v>
      </c>
      <c r="B106" s="266" t="s">
        <v>56</v>
      </c>
      <c r="C106" s="253" t="s">
        <v>53</v>
      </c>
      <c r="D106" s="256">
        <v>0</v>
      </c>
      <c r="E106" s="271">
        <v>0.9</v>
      </c>
      <c r="F106" s="256">
        <v>1</v>
      </c>
      <c r="G106" s="256">
        <v>0</v>
      </c>
      <c r="H106" s="256">
        <v>0</v>
      </c>
      <c r="I106" s="256">
        <v>0</v>
      </c>
    </row>
    <row r="107" spans="1:9" s="237" customFormat="1" ht="114.75" customHeight="1">
      <c r="A107" s="252" t="s">
        <v>55</v>
      </c>
      <c r="B107" s="266" t="s">
        <v>54</v>
      </c>
      <c r="C107" s="253" t="s">
        <v>53</v>
      </c>
      <c r="D107" s="256">
        <v>200</v>
      </c>
      <c r="E107" s="271">
        <v>107.99</v>
      </c>
      <c r="F107" s="256">
        <v>150</v>
      </c>
      <c r="G107" s="256">
        <v>200</v>
      </c>
      <c r="H107" s="256">
        <v>200</v>
      </c>
      <c r="I107" s="256">
        <v>200</v>
      </c>
    </row>
    <row r="108" spans="1:9" s="237" customFormat="1" ht="60">
      <c r="A108" s="252" t="s">
        <v>52</v>
      </c>
      <c r="B108" s="266" t="s">
        <v>51</v>
      </c>
      <c r="C108" s="234" t="s">
        <v>563</v>
      </c>
      <c r="D108" s="267">
        <v>100</v>
      </c>
      <c r="E108" s="271">
        <v>129.5</v>
      </c>
      <c r="F108" s="208">
        <v>133</v>
      </c>
      <c r="G108" s="268">
        <v>100</v>
      </c>
      <c r="H108" s="268">
        <v>100</v>
      </c>
      <c r="I108" s="268">
        <v>100</v>
      </c>
    </row>
    <row r="109" spans="1:9" ht="151.5" customHeight="1">
      <c r="A109" s="252" t="s">
        <v>38</v>
      </c>
      <c r="B109" s="263" t="s">
        <v>560</v>
      </c>
      <c r="C109" s="234" t="s">
        <v>563</v>
      </c>
      <c r="D109" s="269">
        <v>0</v>
      </c>
      <c r="E109" s="271">
        <v>3.02</v>
      </c>
      <c r="F109" s="208">
        <v>3.5</v>
      </c>
      <c r="G109" s="255">
        <v>0</v>
      </c>
      <c r="H109" s="208">
        <v>0</v>
      </c>
      <c r="I109" s="208">
        <v>0</v>
      </c>
    </row>
    <row r="110" spans="1:9" ht="90">
      <c r="A110" s="213" t="s">
        <v>50</v>
      </c>
      <c r="B110" s="264" t="s">
        <v>422</v>
      </c>
      <c r="C110" s="234" t="s">
        <v>497</v>
      </c>
      <c r="D110" s="208">
        <v>50</v>
      </c>
      <c r="E110" s="276">
        <v>25.427409999999998</v>
      </c>
      <c r="F110" s="208">
        <v>30</v>
      </c>
      <c r="G110" s="208">
        <v>50</v>
      </c>
      <c r="H110" s="208">
        <v>50</v>
      </c>
      <c r="I110" s="208">
        <v>50</v>
      </c>
    </row>
    <row r="111" spans="1:9" ht="45">
      <c r="A111" s="212" t="s">
        <v>49</v>
      </c>
      <c r="B111" s="211" t="s">
        <v>48</v>
      </c>
      <c r="C111" s="234" t="s">
        <v>494</v>
      </c>
      <c r="D111" s="208">
        <v>0</v>
      </c>
      <c r="E111" s="208">
        <v>140.27391</v>
      </c>
      <c r="F111" s="208">
        <v>150</v>
      </c>
      <c r="G111" s="255">
        <v>80</v>
      </c>
      <c r="H111" s="208">
        <v>80</v>
      </c>
      <c r="I111" s="208">
        <v>80</v>
      </c>
    </row>
    <row r="112" spans="1:9" ht="75" hidden="1">
      <c r="A112" s="212" t="s">
        <v>180</v>
      </c>
      <c r="B112" s="211" t="s">
        <v>40</v>
      </c>
      <c r="C112" s="234" t="s">
        <v>39</v>
      </c>
      <c r="D112" s="208">
        <v>0</v>
      </c>
      <c r="E112" s="208"/>
      <c r="F112" s="208"/>
      <c r="G112" s="255">
        <v>0</v>
      </c>
      <c r="H112" s="208">
        <v>0</v>
      </c>
      <c r="I112" s="208">
        <v>0</v>
      </c>
    </row>
    <row r="113" spans="1:9" ht="90" hidden="1">
      <c r="A113" s="212" t="s">
        <v>47</v>
      </c>
      <c r="B113" s="211" t="s">
        <v>46</v>
      </c>
      <c r="C113" s="234" t="s">
        <v>499</v>
      </c>
      <c r="D113" s="208">
        <v>0</v>
      </c>
      <c r="E113" s="208"/>
      <c r="F113" s="208"/>
      <c r="G113" s="255">
        <v>0</v>
      </c>
      <c r="H113" s="208">
        <v>0</v>
      </c>
      <c r="I113" s="208">
        <v>0</v>
      </c>
    </row>
    <row r="114" spans="1:9" s="202" customFormat="1" ht="15.75">
      <c r="A114" s="245"/>
      <c r="B114" s="246" t="s">
        <v>423</v>
      </c>
      <c r="C114" s="247"/>
      <c r="D114" s="240">
        <f>SUM(D116:D118)</f>
        <v>3225.79</v>
      </c>
      <c r="E114" s="291">
        <f>SUM(E115:E118)</f>
        <v>3206.4300000000003</v>
      </c>
      <c r="F114" s="240">
        <f>SUM(F115:F118)</f>
        <v>3206.4300000000003</v>
      </c>
      <c r="G114" s="240">
        <f>SUM(G116:G118)</f>
        <v>3200</v>
      </c>
      <c r="H114" s="240">
        <f>SUM(H116:H118)</f>
        <v>3200</v>
      </c>
      <c r="I114" s="240">
        <f>SUM(I116:I118)</f>
        <v>3200</v>
      </c>
    </row>
    <row r="115" spans="1:9" ht="60">
      <c r="A115" s="212" t="s">
        <v>561</v>
      </c>
      <c r="B115" s="211" t="s">
        <v>424</v>
      </c>
      <c r="C115" s="234" t="s">
        <v>508</v>
      </c>
      <c r="D115" s="208">
        <v>0</v>
      </c>
      <c r="E115" s="208">
        <v>88.63</v>
      </c>
      <c r="F115" s="208">
        <v>88.63</v>
      </c>
      <c r="G115" s="208">
        <v>0</v>
      </c>
      <c r="H115" s="208">
        <v>0</v>
      </c>
      <c r="I115" s="208">
        <v>0</v>
      </c>
    </row>
    <row r="116" spans="1:9" ht="30">
      <c r="A116" s="212" t="s">
        <v>170</v>
      </c>
      <c r="B116" s="211" t="s">
        <v>424</v>
      </c>
      <c r="C116" s="234" t="s">
        <v>563</v>
      </c>
      <c r="D116" s="208">
        <v>0</v>
      </c>
      <c r="E116" s="208">
        <v>0</v>
      </c>
      <c r="F116" s="208">
        <v>0</v>
      </c>
      <c r="G116" s="208">
        <v>3200</v>
      </c>
      <c r="H116" s="208">
        <v>3200</v>
      </c>
      <c r="I116" s="208">
        <v>3200</v>
      </c>
    </row>
    <row r="117" spans="1:9" ht="60">
      <c r="A117" s="212" t="s">
        <v>35</v>
      </c>
      <c r="B117" s="211" t="s">
        <v>424</v>
      </c>
      <c r="C117" s="234" t="s">
        <v>497</v>
      </c>
      <c r="D117" s="208">
        <v>2302.4899999999998</v>
      </c>
      <c r="E117" s="208">
        <v>2193.96</v>
      </c>
      <c r="F117" s="208">
        <v>2193.96</v>
      </c>
      <c r="G117" s="208">
        <v>0</v>
      </c>
      <c r="H117" s="208">
        <v>0</v>
      </c>
      <c r="I117" s="208">
        <v>0</v>
      </c>
    </row>
    <row r="118" spans="1:9" ht="45">
      <c r="A118" s="212" t="s">
        <v>34</v>
      </c>
      <c r="B118" s="211" t="s">
        <v>424</v>
      </c>
      <c r="C118" s="234" t="s">
        <v>494</v>
      </c>
      <c r="D118" s="208">
        <v>923.3</v>
      </c>
      <c r="E118" s="208">
        <v>923.84</v>
      </c>
      <c r="F118" s="208">
        <v>923.84</v>
      </c>
      <c r="G118" s="208">
        <v>0</v>
      </c>
      <c r="H118" s="208">
        <v>0</v>
      </c>
      <c r="I118" s="208">
        <v>0</v>
      </c>
    </row>
    <row r="119" spans="1:9" s="202" customFormat="1" ht="15.75">
      <c r="A119" s="245"/>
      <c r="B119" s="246" t="s">
        <v>425</v>
      </c>
      <c r="C119" s="247"/>
      <c r="D119" s="240">
        <f t="shared" ref="D119:I119" si="15">D120+D181+D185+D188</f>
        <v>2645874.0982400002</v>
      </c>
      <c r="E119" s="240">
        <f t="shared" si="15"/>
        <v>1743050.9417599998</v>
      </c>
      <c r="F119" s="240">
        <f t="shared" si="15"/>
        <v>2561064.2671099999</v>
      </c>
      <c r="G119" s="240">
        <f t="shared" si="15"/>
        <v>1893622.6404299997</v>
      </c>
      <c r="H119" s="240">
        <f t="shared" si="15"/>
        <v>1884883.71826</v>
      </c>
      <c r="I119" s="240">
        <f t="shared" si="15"/>
        <v>1866290.8332999998</v>
      </c>
    </row>
    <row r="120" spans="1:9" s="202" customFormat="1" ht="47.25">
      <c r="A120" s="248"/>
      <c r="B120" s="249" t="s">
        <v>426</v>
      </c>
      <c r="C120" s="250"/>
      <c r="D120" s="238">
        <f t="shared" ref="D120:I120" si="16">+D121+D124+D149+D173</f>
        <v>2425061.7982400004</v>
      </c>
      <c r="E120" s="238">
        <f t="shared" si="16"/>
        <v>1662604.2817599999</v>
      </c>
      <c r="F120" s="238">
        <f t="shared" si="16"/>
        <v>2425061.7971100002</v>
      </c>
      <c r="G120" s="238">
        <f t="shared" si="16"/>
        <v>1840822.6404299997</v>
      </c>
      <c r="H120" s="238">
        <f t="shared" si="16"/>
        <v>1884883.71826</v>
      </c>
      <c r="I120" s="238">
        <f t="shared" si="16"/>
        <v>1866290.8332999998</v>
      </c>
    </row>
    <row r="121" spans="1:9" s="202" customFormat="1" ht="31.5">
      <c r="A121" s="270"/>
      <c r="B121" s="249" t="s">
        <v>33</v>
      </c>
      <c r="C121" s="250"/>
      <c r="D121" s="238">
        <f t="shared" ref="D121:I121" si="17">D122+D123</f>
        <v>588497.46</v>
      </c>
      <c r="E121" s="238">
        <f t="shared" si="17"/>
        <v>339815.67999999999</v>
      </c>
      <c r="F121" s="238">
        <f t="shared" si="17"/>
        <v>588497.46</v>
      </c>
      <c r="G121" s="238">
        <f t="shared" si="17"/>
        <v>269014</v>
      </c>
      <c r="H121" s="238">
        <f t="shared" si="17"/>
        <v>269014</v>
      </c>
      <c r="I121" s="238">
        <f t="shared" si="17"/>
        <v>269014</v>
      </c>
    </row>
    <row r="122" spans="1:9" ht="45">
      <c r="A122" s="212" t="s">
        <v>32</v>
      </c>
      <c r="B122" s="211" t="s">
        <v>31</v>
      </c>
      <c r="C122" s="234" t="s">
        <v>29</v>
      </c>
      <c r="D122" s="208">
        <v>266323.86</v>
      </c>
      <c r="E122" s="208">
        <v>223732</v>
      </c>
      <c r="F122" s="208">
        <v>266323.86</v>
      </c>
      <c r="G122" s="208">
        <v>269014</v>
      </c>
      <c r="H122" s="208">
        <v>269014</v>
      </c>
      <c r="I122" s="208">
        <v>269014</v>
      </c>
    </row>
    <row r="123" spans="1:9" ht="45">
      <c r="A123" s="212" t="s">
        <v>30</v>
      </c>
      <c r="B123" s="211" t="s">
        <v>427</v>
      </c>
      <c r="C123" s="234" t="s">
        <v>29</v>
      </c>
      <c r="D123" s="208">
        <v>322173.59999999998</v>
      </c>
      <c r="E123" s="208">
        <v>116083.68</v>
      </c>
      <c r="F123" s="208">
        <v>322173.59999999998</v>
      </c>
      <c r="G123" s="208">
        <v>0</v>
      </c>
      <c r="H123" s="208">
        <v>0</v>
      </c>
      <c r="I123" s="208">
        <v>0</v>
      </c>
    </row>
    <row r="124" spans="1:9" s="202" customFormat="1" ht="31.5">
      <c r="A124" s="245"/>
      <c r="B124" s="246" t="s">
        <v>28</v>
      </c>
      <c r="C124" s="247"/>
      <c r="D124" s="240">
        <f t="shared" ref="D124:I124" si="18">SUM(D125:D148)</f>
        <v>405350.44824</v>
      </c>
      <c r="E124" s="240">
        <f t="shared" si="18"/>
        <v>178433.29276000001</v>
      </c>
      <c r="F124" s="240">
        <f t="shared" si="18"/>
        <v>405350.44623</v>
      </c>
      <c r="G124" s="240">
        <f t="shared" si="18"/>
        <v>167991.2114</v>
      </c>
      <c r="H124" s="240">
        <f t="shared" si="18"/>
        <v>180923.07011000003</v>
      </c>
      <c r="I124" s="240">
        <f t="shared" si="18"/>
        <v>170017.86000000002</v>
      </c>
    </row>
    <row r="125" spans="1:9" ht="60">
      <c r="A125" s="212" t="s">
        <v>173</v>
      </c>
      <c r="B125" s="265" t="s">
        <v>493</v>
      </c>
      <c r="C125" s="234" t="s">
        <v>497</v>
      </c>
      <c r="D125" s="208">
        <v>2450</v>
      </c>
      <c r="E125" s="208">
        <v>2449.7550000000001</v>
      </c>
      <c r="F125" s="208">
        <v>2450</v>
      </c>
      <c r="G125" s="208">
        <v>0</v>
      </c>
      <c r="H125" s="208">
        <v>0</v>
      </c>
      <c r="I125" s="208">
        <v>0</v>
      </c>
    </row>
    <row r="126" spans="1:9" ht="56.25" customHeight="1">
      <c r="A126" s="212" t="s">
        <v>542</v>
      </c>
      <c r="B126" s="266" t="s">
        <v>540</v>
      </c>
      <c r="C126" s="272" t="s">
        <v>494</v>
      </c>
      <c r="D126" s="208">
        <v>5257.7275</v>
      </c>
      <c r="E126" s="208">
        <v>5257.7274900000002</v>
      </c>
      <c r="F126" s="208">
        <v>5257.7274900000002</v>
      </c>
      <c r="G126" s="208">
        <v>0</v>
      </c>
      <c r="H126" s="208">
        <v>0</v>
      </c>
      <c r="I126" s="208">
        <v>0</v>
      </c>
    </row>
    <row r="127" spans="1:9" ht="60">
      <c r="A127" s="212" t="s">
        <v>27</v>
      </c>
      <c r="B127" s="265" t="s">
        <v>429</v>
      </c>
      <c r="C127" s="234" t="s">
        <v>508</v>
      </c>
      <c r="D127" s="208">
        <v>1985</v>
      </c>
      <c r="E127" s="208">
        <v>1985</v>
      </c>
      <c r="F127" s="208">
        <v>1985</v>
      </c>
      <c r="G127" s="208">
        <v>881.3</v>
      </c>
      <c r="H127" s="208">
        <v>947.6</v>
      </c>
      <c r="I127" s="208">
        <v>955.6</v>
      </c>
    </row>
    <row r="128" spans="1:9" ht="60">
      <c r="A128" s="212" t="s">
        <v>535</v>
      </c>
      <c r="B128" s="265" t="s">
        <v>536</v>
      </c>
      <c r="C128" s="273" t="s">
        <v>508</v>
      </c>
      <c r="D128" s="271">
        <v>375.26679999999999</v>
      </c>
      <c r="E128" s="271">
        <v>375.26679999999999</v>
      </c>
      <c r="F128" s="208">
        <v>375.26679999999999</v>
      </c>
      <c r="G128" s="208">
        <v>298.28644000000003</v>
      </c>
      <c r="H128" s="208">
        <v>371.88643999999999</v>
      </c>
      <c r="I128" s="208">
        <v>711.69</v>
      </c>
    </row>
    <row r="129" spans="1:9" ht="66" customHeight="1">
      <c r="A129" s="212" t="s">
        <v>545</v>
      </c>
      <c r="B129" s="265" t="s">
        <v>544</v>
      </c>
      <c r="C129" s="273" t="s">
        <v>508</v>
      </c>
      <c r="D129" s="271">
        <v>2001.13402</v>
      </c>
      <c r="E129" s="271">
        <v>2001.13402</v>
      </c>
      <c r="F129" s="208">
        <v>2001.13402</v>
      </c>
      <c r="G129" s="208">
        <v>0</v>
      </c>
      <c r="H129" s="208">
        <v>0</v>
      </c>
      <c r="I129" s="208">
        <v>0</v>
      </c>
    </row>
    <row r="130" spans="1:9" ht="30">
      <c r="A130" s="212" t="s">
        <v>26</v>
      </c>
      <c r="B130" s="265" t="s">
        <v>430</v>
      </c>
      <c r="C130" s="234" t="s">
        <v>563</v>
      </c>
      <c r="D130" s="208">
        <v>4070.96992</v>
      </c>
      <c r="E130" s="208">
        <v>4070.96992</v>
      </c>
      <c r="F130" s="208">
        <v>4070.96992</v>
      </c>
      <c r="G130" s="208">
        <v>0</v>
      </c>
      <c r="H130" s="208">
        <v>0</v>
      </c>
      <c r="I130" s="208">
        <v>0</v>
      </c>
    </row>
    <row r="131" spans="1:9" ht="42.75" customHeight="1">
      <c r="A131" s="212" t="s">
        <v>26</v>
      </c>
      <c r="B131" s="265" t="s">
        <v>539</v>
      </c>
      <c r="C131" s="234" t="s">
        <v>563</v>
      </c>
      <c r="D131" s="208">
        <v>200.08</v>
      </c>
      <c r="E131" s="208">
        <v>0</v>
      </c>
      <c r="F131" s="208">
        <v>200.078</v>
      </c>
      <c r="G131" s="208">
        <v>0</v>
      </c>
      <c r="H131" s="208">
        <v>0</v>
      </c>
      <c r="I131" s="208">
        <v>0</v>
      </c>
    </row>
    <row r="132" spans="1:9" ht="75">
      <c r="A132" s="212" t="s">
        <v>23</v>
      </c>
      <c r="B132" s="265" t="s">
        <v>432</v>
      </c>
      <c r="C132" s="234" t="s">
        <v>497</v>
      </c>
      <c r="D132" s="208">
        <v>83505.2</v>
      </c>
      <c r="E132" s="208">
        <v>20300.513159999999</v>
      </c>
      <c r="F132" s="208">
        <v>83505.2</v>
      </c>
      <c r="G132" s="208">
        <v>0</v>
      </c>
      <c r="H132" s="208">
        <v>0</v>
      </c>
      <c r="I132" s="208">
        <v>0</v>
      </c>
    </row>
    <row r="133" spans="1:9" ht="60">
      <c r="A133" s="212" t="s">
        <v>25</v>
      </c>
      <c r="B133" s="265" t="s">
        <v>431</v>
      </c>
      <c r="C133" s="234" t="s">
        <v>497</v>
      </c>
      <c r="D133" s="208">
        <v>34994.400000000001</v>
      </c>
      <c r="E133" s="208">
        <v>9786.9599999999991</v>
      </c>
      <c r="F133" s="208">
        <v>34994.400000000001</v>
      </c>
      <c r="G133" s="208">
        <v>0</v>
      </c>
      <c r="H133" s="208">
        <v>0</v>
      </c>
      <c r="I133" s="208">
        <v>0</v>
      </c>
    </row>
    <row r="134" spans="1:9" ht="75">
      <c r="A134" s="212" t="s">
        <v>24</v>
      </c>
      <c r="B134" s="265" t="s">
        <v>428</v>
      </c>
      <c r="C134" s="234" t="s">
        <v>494</v>
      </c>
      <c r="D134" s="208">
        <v>54636.68</v>
      </c>
      <c r="E134" s="208">
        <v>35196.449999999997</v>
      </c>
      <c r="F134" s="208">
        <v>54636.68</v>
      </c>
      <c r="G134" s="208">
        <v>69434.097439999998</v>
      </c>
      <c r="H134" s="208">
        <v>61198.684399999998</v>
      </c>
      <c r="I134" s="208">
        <v>50485.04</v>
      </c>
    </row>
    <row r="135" spans="1:9" ht="60" hidden="1">
      <c r="A135" s="212" t="s">
        <v>174</v>
      </c>
      <c r="B135" s="265" t="s">
        <v>433</v>
      </c>
      <c r="C135" s="234" t="s">
        <v>497</v>
      </c>
      <c r="D135" s="208">
        <v>0</v>
      </c>
      <c r="E135" s="208">
        <v>0</v>
      </c>
      <c r="F135" s="208">
        <v>0</v>
      </c>
      <c r="G135" s="208">
        <v>0</v>
      </c>
      <c r="H135" s="208">
        <v>0</v>
      </c>
      <c r="I135" s="208">
        <v>0</v>
      </c>
    </row>
    <row r="136" spans="1:9" ht="45" hidden="1">
      <c r="A136" s="212" t="s">
        <v>175</v>
      </c>
      <c r="B136" s="265" t="s">
        <v>433</v>
      </c>
      <c r="C136" s="234" t="s">
        <v>494</v>
      </c>
      <c r="D136" s="208">
        <v>0</v>
      </c>
      <c r="E136" s="208">
        <v>0</v>
      </c>
      <c r="F136" s="208">
        <v>0</v>
      </c>
      <c r="G136" s="208">
        <v>0</v>
      </c>
      <c r="H136" s="208">
        <v>0</v>
      </c>
      <c r="I136" s="208">
        <v>0</v>
      </c>
    </row>
    <row r="137" spans="1:9" ht="90" hidden="1">
      <c r="A137" s="212" t="s">
        <v>20</v>
      </c>
      <c r="B137" s="265" t="s">
        <v>434</v>
      </c>
      <c r="C137" s="234" t="s">
        <v>497</v>
      </c>
      <c r="D137" s="208">
        <v>0</v>
      </c>
      <c r="E137" s="208">
        <v>0</v>
      </c>
      <c r="F137" s="208">
        <v>0</v>
      </c>
      <c r="G137" s="208">
        <v>0</v>
      </c>
      <c r="H137" s="208">
        <v>0</v>
      </c>
      <c r="I137" s="208">
        <v>0</v>
      </c>
    </row>
    <row r="138" spans="1:9" ht="56.25" customHeight="1">
      <c r="A138" s="212" t="s">
        <v>543</v>
      </c>
      <c r="B138" s="266" t="s">
        <v>541</v>
      </c>
      <c r="C138" s="272" t="s">
        <v>494</v>
      </c>
      <c r="D138" s="208">
        <v>88933.09</v>
      </c>
      <c r="E138" s="208">
        <v>58741.86</v>
      </c>
      <c r="F138" s="208">
        <v>88933.09</v>
      </c>
      <c r="G138" s="208">
        <v>0</v>
      </c>
      <c r="H138" s="208">
        <v>0</v>
      </c>
      <c r="I138" s="208">
        <v>0</v>
      </c>
    </row>
    <row r="139" spans="1:9" ht="40.5" customHeight="1">
      <c r="A139" s="212" t="s">
        <v>22</v>
      </c>
      <c r="B139" s="265" t="s">
        <v>438</v>
      </c>
      <c r="C139" s="234" t="s">
        <v>563</v>
      </c>
      <c r="D139" s="271">
        <v>898.67</v>
      </c>
      <c r="E139" s="271">
        <v>898.67217000000005</v>
      </c>
      <c r="F139" s="208">
        <v>898.67</v>
      </c>
      <c r="G139" s="208">
        <v>0</v>
      </c>
      <c r="H139" s="208">
        <v>0</v>
      </c>
      <c r="I139" s="208">
        <v>0</v>
      </c>
    </row>
    <row r="140" spans="1:9" ht="66" customHeight="1">
      <c r="A140" s="212" t="s">
        <v>21</v>
      </c>
      <c r="B140" s="265" t="s">
        <v>440</v>
      </c>
      <c r="C140" s="234" t="s">
        <v>563</v>
      </c>
      <c r="D140" s="283">
        <v>55.5</v>
      </c>
      <c r="E140" s="283">
        <v>55.5</v>
      </c>
      <c r="F140" s="208">
        <v>55.5</v>
      </c>
      <c r="G140" s="208">
        <v>0</v>
      </c>
      <c r="H140" s="208">
        <v>0</v>
      </c>
      <c r="I140" s="208">
        <v>0</v>
      </c>
    </row>
    <row r="141" spans="1:9" ht="84.75" customHeight="1">
      <c r="A141" s="212" t="s">
        <v>20</v>
      </c>
      <c r="B141" s="282" t="s">
        <v>434</v>
      </c>
      <c r="C141" s="275" t="s">
        <v>497</v>
      </c>
      <c r="D141" s="271">
        <v>1042.9000000000001</v>
      </c>
      <c r="E141" s="271">
        <v>1032.47</v>
      </c>
      <c r="F141" s="255">
        <v>1042.9000000000001</v>
      </c>
      <c r="G141" s="208">
        <v>0</v>
      </c>
      <c r="H141" s="208">
        <v>0</v>
      </c>
      <c r="I141" s="208">
        <v>0</v>
      </c>
    </row>
    <row r="142" spans="1:9" ht="106.5" customHeight="1">
      <c r="A142" s="212" t="s">
        <v>19</v>
      </c>
      <c r="B142" s="266" t="s">
        <v>435</v>
      </c>
      <c r="C142" s="284" t="s">
        <v>497</v>
      </c>
      <c r="D142" s="276">
        <v>1300</v>
      </c>
      <c r="E142" s="276">
        <v>1300</v>
      </c>
      <c r="F142" s="208">
        <v>1300</v>
      </c>
      <c r="G142" s="208">
        <v>0</v>
      </c>
      <c r="H142" s="208">
        <v>0</v>
      </c>
      <c r="I142" s="208">
        <v>0</v>
      </c>
    </row>
    <row r="143" spans="1:9" ht="77.25" customHeight="1">
      <c r="A143" s="212" t="s">
        <v>18</v>
      </c>
      <c r="B143" s="266" t="s">
        <v>437</v>
      </c>
      <c r="C143" s="272" t="s">
        <v>497</v>
      </c>
      <c r="D143" s="208">
        <v>454.7</v>
      </c>
      <c r="E143" s="208">
        <v>454.7</v>
      </c>
      <c r="F143" s="208">
        <v>454.7</v>
      </c>
      <c r="G143" s="208">
        <v>0</v>
      </c>
      <c r="H143" s="208">
        <v>0</v>
      </c>
      <c r="I143" s="208">
        <v>0</v>
      </c>
    </row>
    <row r="144" spans="1:9" ht="106.5" customHeight="1">
      <c r="A144" s="212" t="s">
        <v>17</v>
      </c>
      <c r="B144" s="266" t="s">
        <v>492</v>
      </c>
      <c r="C144" s="272" t="s">
        <v>497</v>
      </c>
      <c r="D144" s="208">
        <v>95628.39</v>
      </c>
      <c r="E144" s="208">
        <v>12500.834199999999</v>
      </c>
      <c r="F144" s="208">
        <v>95628.39</v>
      </c>
      <c r="G144" s="208">
        <v>90904.6</v>
      </c>
      <c r="H144" s="208">
        <v>117461</v>
      </c>
      <c r="I144" s="208">
        <v>117461</v>
      </c>
    </row>
    <row r="145" spans="1:9" ht="106.5" customHeight="1">
      <c r="A145" s="212" t="s">
        <v>16</v>
      </c>
      <c r="B145" s="266" t="s">
        <v>436</v>
      </c>
      <c r="C145" s="272" t="s">
        <v>494</v>
      </c>
      <c r="D145" s="208">
        <v>732.24</v>
      </c>
      <c r="E145" s="208">
        <v>373</v>
      </c>
      <c r="F145" s="208">
        <v>732.24</v>
      </c>
      <c r="G145" s="208">
        <v>835.82928000000004</v>
      </c>
      <c r="H145" s="208">
        <v>585.08050000000003</v>
      </c>
      <c r="I145" s="208">
        <v>250.75</v>
      </c>
    </row>
    <row r="146" spans="1:9" ht="40.5" customHeight="1">
      <c r="A146" s="212" t="s">
        <v>15</v>
      </c>
      <c r="B146" s="265" t="s">
        <v>438</v>
      </c>
      <c r="C146" s="234" t="s">
        <v>494</v>
      </c>
      <c r="D146" s="271">
        <v>11029.4</v>
      </c>
      <c r="E146" s="271">
        <v>11029.4</v>
      </c>
      <c r="F146" s="208">
        <v>11029.4</v>
      </c>
      <c r="G146" s="208">
        <v>0</v>
      </c>
      <c r="H146" s="208">
        <v>0</v>
      </c>
      <c r="I146" s="208">
        <v>0</v>
      </c>
    </row>
    <row r="147" spans="1:9" ht="57" customHeight="1">
      <c r="A147" s="212" t="s">
        <v>537</v>
      </c>
      <c r="B147" s="265" t="s">
        <v>538</v>
      </c>
      <c r="C147" s="273" t="s">
        <v>508</v>
      </c>
      <c r="D147" s="271">
        <v>0</v>
      </c>
      <c r="E147" s="271">
        <v>0</v>
      </c>
      <c r="F147" s="208">
        <v>0</v>
      </c>
      <c r="G147" s="208">
        <v>5124.5</v>
      </c>
      <c r="H147" s="208">
        <v>0</v>
      </c>
      <c r="I147" s="208">
        <v>0</v>
      </c>
    </row>
    <row r="148" spans="1:9" ht="66" customHeight="1">
      <c r="A148" s="212" t="s">
        <v>14</v>
      </c>
      <c r="B148" s="263" t="s">
        <v>439</v>
      </c>
      <c r="C148" s="234" t="s">
        <v>494</v>
      </c>
      <c r="D148" s="271">
        <v>15799.1</v>
      </c>
      <c r="E148" s="271">
        <v>10623.08</v>
      </c>
      <c r="F148" s="208">
        <v>15799.1</v>
      </c>
      <c r="G148" s="208">
        <v>512.59824000000003</v>
      </c>
      <c r="H148" s="208">
        <v>358.81876999999997</v>
      </c>
      <c r="I148" s="208">
        <v>153.78</v>
      </c>
    </row>
    <row r="149" spans="1:9" s="202" customFormat="1" ht="31.5">
      <c r="A149" s="245"/>
      <c r="B149" s="246" t="s">
        <v>13</v>
      </c>
      <c r="C149" s="247"/>
      <c r="D149" s="240">
        <f t="shared" ref="D149:I149" si="19">SUM(D150:D172)</f>
        <v>1158697.4400000002</v>
      </c>
      <c r="E149" s="240">
        <f t="shared" si="19"/>
        <v>989572.90399999998</v>
      </c>
      <c r="F149" s="240">
        <f t="shared" si="19"/>
        <v>1158697.4400000002</v>
      </c>
      <c r="G149" s="240">
        <f t="shared" si="19"/>
        <v>1281065.4081899999</v>
      </c>
      <c r="H149" s="240">
        <f t="shared" si="19"/>
        <v>1384042.70631</v>
      </c>
      <c r="I149" s="240">
        <f t="shared" si="19"/>
        <v>1376927.3534599999</v>
      </c>
    </row>
    <row r="150" spans="1:9" ht="45" hidden="1">
      <c r="A150" s="212" t="s">
        <v>12</v>
      </c>
      <c r="B150" s="263"/>
      <c r="C150" s="234" t="s">
        <v>499</v>
      </c>
      <c r="D150" s="208">
        <v>0</v>
      </c>
      <c r="E150" s="208">
        <v>0</v>
      </c>
      <c r="F150" s="208">
        <v>0</v>
      </c>
      <c r="G150" s="208">
        <v>0</v>
      </c>
      <c r="H150" s="208">
        <v>0</v>
      </c>
      <c r="I150" s="208">
        <v>0</v>
      </c>
    </row>
    <row r="151" spans="1:9" ht="60">
      <c r="A151" s="212" t="s">
        <v>11</v>
      </c>
      <c r="B151" s="263" t="s">
        <v>10</v>
      </c>
      <c r="C151" s="234" t="s">
        <v>563</v>
      </c>
      <c r="D151" s="271">
        <v>1375</v>
      </c>
      <c r="E151" s="271">
        <v>1006</v>
      </c>
      <c r="F151" s="208">
        <v>1375</v>
      </c>
      <c r="G151" s="208">
        <v>1276.0999999999999</v>
      </c>
      <c r="H151" s="208">
        <v>1275.7029</v>
      </c>
      <c r="I151" s="208">
        <v>1275.7029</v>
      </c>
    </row>
    <row r="152" spans="1:9" ht="45">
      <c r="A152" s="212" t="s">
        <v>9</v>
      </c>
      <c r="B152" s="263" t="s">
        <v>8</v>
      </c>
      <c r="C152" s="234" t="s">
        <v>563</v>
      </c>
      <c r="D152" s="271">
        <v>2802.7</v>
      </c>
      <c r="E152" s="271">
        <v>1668.8</v>
      </c>
      <c r="F152" s="208">
        <v>2802.7</v>
      </c>
      <c r="G152" s="208">
        <v>2654.6</v>
      </c>
      <c r="H152" s="208">
        <v>2646.08</v>
      </c>
      <c r="I152" s="208">
        <v>2639.2616200000002</v>
      </c>
    </row>
    <row r="153" spans="1:9" ht="55.5" customHeight="1">
      <c r="A153" s="212" t="s">
        <v>3</v>
      </c>
      <c r="B153" s="263" t="s">
        <v>2</v>
      </c>
      <c r="C153" s="234" t="s">
        <v>563</v>
      </c>
      <c r="D153" s="271">
        <v>81</v>
      </c>
      <c r="E153" s="271">
        <v>81</v>
      </c>
      <c r="F153" s="208">
        <v>81</v>
      </c>
      <c r="G153" s="208">
        <v>0</v>
      </c>
      <c r="H153" s="208">
        <v>0</v>
      </c>
      <c r="I153" s="208">
        <v>0</v>
      </c>
    </row>
    <row r="154" spans="1:9" ht="60" hidden="1">
      <c r="A154" s="212" t="s">
        <v>7</v>
      </c>
      <c r="B154" s="263" t="s">
        <v>6</v>
      </c>
      <c r="C154" s="273" t="s">
        <v>499</v>
      </c>
      <c r="D154" s="271"/>
      <c r="E154" s="271"/>
      <c r="F154" s="208"/>
      <c r="G154" s="208"/>
      <c r="H154" s="208"/>
      <c r="I154" s="208"/>
    </row>
    <row r="155" spans="1:9" s="235" customFormat="1" ht="165.75" customHeight="1">
      <c r="A155" s="252" t="s">
        <v>5</v>
      </c>
      <c r="B155" s="263" t="s">
        <v>4</v>
      </c>
      <c r="C155" s="234" t="s">
        <v>563</v>
      </c>
      <c r="D155" s="271">
        <v>904.9</v>
      </c>
      <c r="E155" s="271">
        <v>471.3</v>
      </c>
      <c r="F155" s="277">
        <v>904.9</v>
      </c>
      <c r="G155" s="277">
        <v>1002.84</v>
      </c>
      <c r="H155" s="277">
        <v>1033.42</v>
      </c>
      <c r="I155" s="277">
        <v>1033.5434399999999</v>
      </c>
    </row>
    <row r="156" spans="1:9" s="235" customFormat="1" ht="60.75" hidden="1" customHeight="1">
      <c r="A156" s="213"/>
      <c r="B156" s="263"/>
      <c r="C156" s="274" t="s">
        <v>499</v>
      </c>
      <c r="D156" s="271"/>
      <c r="E156" s="271"/>
      <c r="F156" s="276"/>
      <c r="G156" s="276"/>
      <c r="H156" s="276"/>
      <c r="I156" s="276"/>
    </row>
    <row r="157" spans="1:9" ht="104.25" hidden="1" customHeight="1">
      <c r="A157" s="212" t="s">
        <v>1</v>
      </c>
      <c r="B157" s="263" t="s">
        <v>0</v>
      </c>
      <c r="C157" s="273" t="s">
        <v>499</v>
      </c>
      <c r="D157" s="271"/>
      <c r="E157" s="271"/>
      <c r="F157" s="208"/>
      <c r="G157" s="208"/>
      <c r="H157" s="208"/>
      <c r="I157" s="208"/>
    </row>
    <row r="158" spans="1:9" ht="123.75" customHeight="1">
      <c r="A158" s="212" t="s">
        <v>570</v>
      </c>
      <c r="B158" s="263" t="s">
        <v>441</v>
      </c>
      <c r="C158" s="234" t="s">
        <v>563</v>
      </c>
      <c r="D158" s="271">
        <v>1314.5</v>
      </c>
      <c r="E158" s="271">
        <v>1145.2935</v>
      </c>
      <c r="F158" s="208">
        <v>1314.5</v>
      </c>
      <c r="G158" s="208">
        <v>1027.03</v>
      </c>
      <c r="H158" s="208">
        <v>718.92</v>
      </c>
      <c r="I158" s="208">
        <v>308.10899999999998</v>
      </c>
    </row>
    <row r="159" spans="1:9" ht="123.75" customHeight="1">
      <c r="A159" s="212" t="s">
        <v>569</v>
      </c>
      <c r="B159" s="263" t="s">
        <v>568</v>
      </c>
      <c r="C159" s="273" t="s">
        <v>494</v>
      </c>
      <c r="D159" s="285">
        <v>213.83</v>
      </c>
      <c r="E159" s="285">
        <v>190.9</v>
      </c>
      <c r="F159" s="208">
        <v>213.83</v>
      </c>
      <c r="G159" s="208">
        <v>356.61</v>
      </c>
      <c r="H159" s="208">
        <v>249.63</v>
      </c>
      <c r="I159" s="208">
        <v>106.98188</v>
      </c>
    </row>
    <row r="160" spans="1:9" ht="63.75" customHeight="1">
      <c r="A160" s="212" t="s">
        <v>567</v>
      </c>
      <c r="B160" s="263" t="s">
        <v>442</v>
      </c>
      <c r="C160" s="273" t="s">
        <v>497</v>
      </c>
      <c r="D160" s="271">
        <v>1600.74</v>
      </c>
      <c r="E160" s="271">
        <v>40.229999999999997</v>
      </c>
      <c r="F160" s="208">
        <v>1600.74</v>
      </c>
      <c r="G160" s="208">
        <v>0</v>
      </c>
      <c r="H160" s="208">
        <v>0</v>
      </c>
      <c r="I160" s="208">
        <v>0</v>
      </c>
    </row>
    <row r="161" spans="1:9" ht="123.75" customHeight="1">
      <c r="A161" s="212" t="s">
        <v>566</v>
      </c>
      <c r="B161" s="263" t="s">
        <v>565</v>
      </c>
      <c r="C161" s="234" t="s">
        <v>563</v>
      </c>
      <c r="D161" s="271">
        <v>1915.44</v>
      </c>
      <c r="E161" s="271">
        <v>1391</v>
      </c>
      <c r="F161" s="208">
        <v>1915.44</v>
      </c>
      <c r="G161" s="208">
        <v>1529.5</v>
      </c>
      <c r="H161" s="208">
        <v>1529.5</v>
      </c>
      <c r="I161" s="208">
        <v>1529.5</v>
      </c>
    </row>
    <row r="162" spans="1:9" ht="45" hidden="1">
      <c r="A162" s="212" t="s">
        <v>529</v>
      </c>
      <c r="B162" s="211" t="s">
        <v>528</v>
      </c>
      <c r="C162" s="234" t="s">
        <v>499</v>
      </c>
      <c r="D162" s="276"/>
      <c r="E162" s="276"/>
      <c r="F162" s="208"/>
      <c r="G162" s="208"/>
      <c r="H162" s="208"/>
      <c r="I162" s="208"/>
    </row>
    <row r="163" spans="1:9" ht="120" hidden="1">
      <c r="A163" s="212" t="s">
        <v>527</v>
      </c>
      <c r="B163" s="211" t="s">
        <v>526</v>
      </c>
      <c r="C163" s="234" t="s">
        <v>497</v>
      </c>
      <c r="D163" s="208"/>
      <c r="E163" s="208"/>
      <c r="F163" s="208"/>
      <c r="G163" s="208"/>
      <c r="H163" s="208"/>
      <c r="I163" s="208"/>
    </row>
    <row r="164" spans="1:9" s="235" customFormat="1" ht="45" hidden="1">
      <c r="A164" s="212" t="s">
        <v>525</v>
      </c>
      <c r="B164" s="211" t="s">
        <v>443</v>
      </c>
      <c r="C164" s="234" t="s">
        <v>499</v>
      </c>
      <c r="D164" s="208"/>
      <c r="E164" s="208"/>
      <c r="F164" s="208"/>
      <c r="G164" s="208"/>
      <c r="H164" s="208"/>
      <c r="I164" s="208"/>
    </row>
    <row r="165" spans="1:9" ht="105">
      <c r="A165" s="212" t="s">
        <v>524</v>
      </c>
      <c r="B165" s="211" t="s">
        <v>523</v>
      </c>
      <c r="C165" s="234" t="s">
        <v>494</v>
      </c>
      <c r="D165" s="208">
        <v>541781.6</v>
      </c>
      <c r="E165" s="208">
        <v>459083.5</v>
      </c>
      <c r="F165" s="208">
        <v>541781.6</v>
      </c>
      <c r="G165" s="208">
        <v>612378.30000000005</v>
      </c>
      <c r="H165" s="208">
        <v>660085.66</v>
      </c>
      <c r="I165" s="208">
        <v>658519.66553</v>
      </c>
    </row>
    <row r="166" spans="1:9" ht="75">
      <c r="A166" s="212" t="s">
        <v>522</v>
      </c>
      <c r="B166" s="211" t="s">
        <v>518</v>
      </c>
      <c r="C166" s="234" t="s">
        <v>494</v>
      </c>
      <c r="D166" s="208">
        <v>587834.06000000006</v>
      </c>
      <c r="E166" s="208">
        <v>508168.17</v>
      </c>
      <c r="F166" s="208">
        <v>587834.06000000006</v>
      </c>
      <c r="G166" s="208">
        <v>644303</v>
      </c>
      <c r="H166" s="208">
        <v>704916.12731000001</v>
      </c>
      <c r="I166" s="208">
        <v>706184.13173000002</v>
      </c>
    </row>
    <row r="167" spans="1:9" ht="135">
      <c r="A167" s="212" t="s">
        <v>521</v>
      </c>
      <c r="B167" s="211" t="s">
        <v>520</v>
      </c>
      <c r="C167" s="234" t="s">
        <v>494</v>
      </c>
      <c r="D167" s="208">
        <v>8154.35</v>
      </c>
      <c r="E167" s="208">
        <v>7028.6</v>
      </c>
      <c r="F167" s="208">
        <v>8154.35</v>
      </c>
      <c r="G167" s="208">
        <v>9623.8777900000005</v>
      </c>
      <c r="H167" s="208">
        <v>6736.7108200000002</v>
      </c>
      <c r="I167" s="208">
        <v>2887.1622400000001</v>
      </c>
    </row>
    <row r="168" spans="1:9" ht="90">
      <c r="A168" s="212" t="s">
        <v>519</v>
      </c>
      <c r="B168" s="211" t="s">
        <v>444</v>
      </c>
      <c r="C168" s="234" t="s">
        <v>494</v>
      </c>
      <c r="D168" s="208">
        <v>7236.52</v>
      </c>
      <c r="E168" s="208">
        <v>6605.4004999999997</v>
      </c>
      <c r="F168" s="208">
        <v>7236.52</v>
      </c>
      <c r="G168" s="208">
        <v>6877.6504000000004</v>
      </c>
      <c r="H168" s="208">
        <v>4814.3552799999998</v>
      </c>
      <c r="I168" s="208">
        <v>2063.2951200000002</v>
      </c>
    </row>
    <row r="169" spans="1:9" ht="75">
      <c r="A169" s="212" t="s">
        <v>517</v>
      </c>
      <c r="B169" s="211" t="s">
        <v>445</v>
      </c>
      <c r="C169" s="234" t="s">
        <v>563</v>
      </c>
      <c r="D169" s="208">
        <v>18</v>
      </c>
      <c r="E169" s="208">
        <v>18</v>
      </c>
      <c r="F169" s="208">
        <v>18</v>
      </c>
      <c r="G169" s="208">
        <v>35.9</v>
      </c>
      <c r="H169" s="208">
        <v>36.6</v>
      </c>
      <c r="I169" s="208">
        <v>380</v>
      </c>
    </row>
    <row r="170" spans="1:9" ht="45" hidden="1">
      <c r="A170" s="212" t="s">
        <v>516</v>
      </c>
      <c r="B170" s="211" t="s">
        <v>446</v>
      </c>
      <c r="C170" s="234" t="s">
        <v>499</v>
      </c>
      <c r="D170" s="208"/>
      <c r="E170" s="208"/>
      <c r="F170" s="208"/>
      <c r="G170" s="208"/>
      <c r="H170" s="208"/>
      <c r="I170" s="208"/>
    </row>
    <row r="171" spans="1:9" ht="45" hidden="1">
      <c r="A171" s="212" t="s">
        <v>171</v>
      </c>
      <c r="B171" s="211" t="s">
        <v>447</v>
      </c>
      <c r="C171" s="234" t="s">
        <v>499</v>
      </c>
      <c r="D171" s="208"/>
      <c r="E171" s="208"/>
      <c r="F171" s="208"/>
      <c r="G171" s="208"/>
      <c r="H171" s="208"/>
      <c r="I171" s="208"/>
    </row>
    <row r="172" spans="1:9" ht="41.25" customHeight="1">
      <c r="A172" s="212" t="s">
        <v>515</v>
      </c>
      <c r="B172" s="211" t="s">
        <v>448</v>
      </c>
      <c r="C172" s="234" t="s">
        <v>563</v>
      </c>
      <c r="D172" s="208">
        <v>3464.8</v>
      </c>
      <c r="E172" s="208">
        <v>2674.71</v>
      </c>
      <c r="F172" s="208">
        <v>3464.8</v>
      </c>
      <c r="G172" s="208">
        <v>0</v>
      </c>
      <c r="H172" s="208">
        <v>0</v>
      </c>
      <c r="I172" s="208">
        <v>0</v>
      </c>
    </row>
    <row r="173" spans="1:9" s="202" customFormat="1" ht="31.5">
      <c r="A173" s="278"/>
      <c r="B173" s="246" t="s">
        <v>514</v>
      </c>
      <c r="C173" s="261"/>
      <c r="D173" s="262">
        <f t="shared" ref="D173:I173" si="20">+D175+D176+D178+D179+D180+D174+D177</f>
        <v>272516.45</v>
      </c>
      <c r="E173" s="262">
        <f t="shared" si="20"/>
        <v>154782.40500000003</v>
      </c>
      <c r="F173" s="262">
        <f t="shared" si="20"/>
        <v>272516.45088000002</v>
      </c>
      <c r="G173" s="262">
        <f t="shared" si="20"/>
        <v>122752.02084000001</v>
      </c>
      <c r="H173" s="262">
        <f t="shared" si="20"/>
        <v>50903.94184</v>
      </c>
      <c r="I173" s="262">
        <f t="shared" si="20"/>
        <v>50331.619839999999</v>
      </c>
    </row>
    <row r="174" spans="1:9" s="202" customFormat="1" ht="72.75" customHeight="1">
      <c r="A174" s="278" t="s">
        <v>550</v>
      </c>
      <c r="B174" s="279" t="s">
        <v>549</v>
      </c>
      <c r="C174" s="261" t="s">
        <v>497</v>
      </c>
      <c r="D174" s="208">
        <v>95000</v>
      </c>
      <c r="E174" s="208">
        <v>47500</v>
      </c>
      <c r="F174" s="208">
        <v>95000</v>
      </c>
      <c r="G174" s="208">
        <v>0</v>
      </c>
      <c r="H174" s="208">
        <v>0</v>
      </c>
      <c r="I174" s="208">
        <v>0</v>
      </c>
    </row>
    <row r="175" spans="1:9" ht="90">
      <c r="A175" s="212" t="s">
        <v>547</v>
      </c>
      <c r="B175" s="211" t="s">
        <v>546</v>
      </c>
      <c r="C175" s="234" t="s">
        <v>494</v>
      </c>
      <c r="D175" s="208">
        <v>1632.1</v>
      </c>
      <c r="E175" s="208">
        <v>816.05</v>
      </c>
      <c r="F175" s="208">
        <v>1632.09788</v>
      </c>
      <c r="G175" s="208">
        <v>5072.0288399999999</v>
      </c>
      <c r="H175" s="208">
        <v>5072.0288399999999</v>
      </c>
      <c r="I175" s="208">
        <v>5072.0288399999999</v>
      </c>
    </row>
    <row r="176" spans="1:9" ht="68.25" customHeight="1">
      <c r="A176" s="212" t="s">
        <v>513</v>
      </c>
      <c r="B176" s="211" t="s">
        <v>449</v>
      </c>
      <c r="C176" s="234" t="s">
        <v>494</v>
      </c>
      <c r="D176" s="208">
        <v>45727.5</v>
      </c>
      <c r="E176" s="208">
        <v>36200.980000000003</v>
      </c>
      <c r="F176" s="208">
        <v>45727.5</v>
      </c>
      <c r="G176" s="208">
        <v>45762.142</v>
      </c>
      <c r="H176" s="208">
        <v>45831.913</v>
      </c>
      <c r="I176" s="208">
        <v>45259.591</v>
      </c>
    </row>
    <row r="177" spans="1:9" ht="60" customHeight="1">
      <c r="A177" s="212" t="s">
        <v>172</v>
      </c>
      <c r="B177" s="211" t="s">
        <v>562</v>
      </c>
      <c r="C177" s="234" t="s">
        <v>563</v>
      </c>
      <c r="D177" s="208">
        <v>10977.16</v>
      </c>
      <c r="E177" s="208">
        <v>10977.17</v>
      </c>
      <c r="F177" s="208">
        <v>10977.16</v>
      </c>
      <c r="G177" s="208">
        <v>0</v>
      </c>
      <c r="H177" s="208">
        <v>0</v>
      </c>
      <c r="I177" s="208">
        <v>0</v>
      </c>
    </row>
    <row r="178" spans="1:9" ht="46.5" customHeight="1">
      <c r="A178" s="212" t="s">
        <v>512</v>
      </c>
      <c r="B178" s="211" t="s">
        <v>562</v>
      </c>
      <c r="C178" s="234" t="s">
        <v>508</v>
      </c>
      <c r="D178" s="208">
        <v>1984.46</v>
      </c>
      <c r="E178" s="208">
        <v>1974.01</v>
      </c>
      <c r="F178" s="208">
        <v>1984.463</v>
      </c>
      <c r="G178" s="208">
        <v>0</v>
      </c>
      <c r="H178" s="208">
        <v>0</v>
      </c>
      <c r="I178" s="208">
        <v>0</v>
      </c>
    </row>
    <row r="179" spans="1:9" ht="50.25" customHeight="1">
      <c r="A179" s="212" t="s">
        <v>548</v>
      </c>
      <c r="B179" s="211" t="s">
        <v>562</v>
      </c>
      <c r="C179" s="234" t="s">
        <v>497</v>
      </c>
      <c r="D179" s="208">
        <v>10663.07</v>
      </c>
      <c r="E179" s="208">
        <v>7395.0649999999996</v>
      </c>
      <c r="F179" s="208">
        <v>10663.07</v>
      </c>
      <c r="G179" s="208">
        <v>0</v>
      </c>
      <c r="H179" s="208">
        <v>0</v>
      </c>
      <c r="I179" s="208">
        <v>0</v>
      </c>
    </row>
    <row r="180" spans="1:9" ht="45">
      <c r="A180" s="252" t="s">
        <v>511</v>
      </c>
      <c r="B180" s="251" t="s">
        <v>562</v>
      </c>
      <c r="C180" s="234" t="s">
        <v>494</v>
      </c>
      <c r="D180" s="208">
        <v>106532.16</v>
      </c>
      <c r="E180" s="208">
        <v>49919.13</v>
      </c>
      <c r="F180" s="208">
        <v>106532.16</v>
      </c>
      <c r="G180" s="208">
        <v>71917.850000000006</v>
      </c>
      <c r="H180" s="208">
        <v>0</v>
      </c>
      <c r="I180" s="208">
        <v>0</v>
      </c>
    </row>
    <row r="181" spans="1:9" s="202" customFormat="1" ht="31.5">
      <c r="A181" s="245"/>
      <c r="B181" s="246" t="s">
        <v>510</v>
      </c>
      <c r="C181" s="247"/>
      <c r="D181" s="240">
        <f t="shared" ref="D181:I181" si="21">+D182+D183+D184</f>
        <v>220812.3</v>
      </c>
      <c r="E181" s="240">
        <f t="shared" si="21"/>
        <v>82256.490000000005</v>
      </c>
      <c r="F181" s="240">
        <f t="shared" si="21"/>
        <v>137812.29999999999</v>
      </c>
      <c r="G181" s="240">
        <f t="shared" si="21"/>
        <v>52800</v>
      </c>
      <c r="H181" s="240">
        <f t="shared" si="21"/>
        <v>0</v>
      </c>
      <c r="I181" s="240">
        <f t="shared" si="21"/>
        <v>0</v>
      </c>
    </row>
    <row r="182" spans="1:9" ht="60">
      <c r="A182" s="212" t="s">
        <v>509</v>
      </c>
      <c r="B182" s="211" t="s">
        <v>450</v>
      </c>
      <c r="C182" s="234" t="s">
        <v>508</v>
      </c>
      <c r="D182" s="208">
        <v>318.3</v>
      </c>
      <c r="E182" s="208">
        <v>320.95999999999998</v>
      </c>
      <c r="F182" s="208">
        <v>318.3</v>
      </c>
      <c r="G182" s="208">
        <v>0</v>
      </c>
      <c r="H182" s="208">
        <v>0</v>
      </c>
      <c r="I182" s="208">
        <v>0</v>
      </c>
    </row>
    <row r="183" spans="1:9" ht="45">
      <c r="A183" s="212" t="s">
        <v>507</v>
      </c>
      <c r="B183" s="211" t="s">
        <v>450</v>
      </c>
      <c r="C183" s="234" t="s">
        <v>563</v>
      </c>
      <c r="D183" s="208">
        <v>219092.14</v>
      </c>
      <c r="E183" s="208">
        <v>80602</v>
      </c>
      <c r="F183" s="208">
        <v>136092.14000000001</v>
      </c>
      <c r="G183" s="208">
        <v>52800</v>
      </c>
      <c r="H183" s="208">
        <v>0</v>
      </c>
      <c r="I183" s="208">
        <v>0</v>
      </c>
    </row>
    <row r="184" spans="1:9" ht="45">
      <c r="A184" s="212" t="s">
        <v>506</v>
      </c>
      <c r="B184" s="211" t="s">
        <v>450</v>
      </c>
      <c r="C184" s="234" t="s">
        <v>494</v>
      </c>
      <c r="D184" s="208">
        <v>1401.86</v>
      </c>
      <c r="E184" s="208">
        <v>1333.53</v>
      </c>
      <c r="F184" s="208">
        <v>1401.86</v>
      </c>
      <c r="G184" s="208">
        <v>0</v>
      </c>
      <c r="H184" s="208">
        <v>0</v>
      </c>
      <c r="I184" s="208">
        <v>0</v>
      </c>
    </row>
    <row r="185" spans="1:9" s="207" customFormat="1" ht="94.5">
      <c r="A185" s="298"/>
      <c r="B185" s="292" t="s">
        <v>505</v>
      </c>
      <c r="C185" s="293"/>
      <c r="D185" s="291">
        <f t="shared" ref="D185:I185" si="22">D186+D187</f>
        <v>0</v>
      </c>
      <c r="E185" s="291">
        <f t="shared" si="22"/>
        <v>2533</v>
      </c>
      <c r="F185" s="291">
        <f t="shared" si="22"/>
        <v>2533</v>
      </c>
      <c r="G185" s="291">
        <f t="shared" si="22"/>
        <v>0</v>
      </c>
      <c r="H185" s="291">
        <f t="shared" si="22"/>
        <v>0</v>
      </c>
      <c r="I185" s="291">
        <f t="shared" si="22"/>
        <v>0</v>
      </c>
    </row>
    <row r="186" spans="1:9" s="206" customFormat="1" ht="40.5" customHeight="1">
      <c r="A186" s="299" t="s">
        <v>504</v>
      </c>
      <c r="B186" s="294" t="s">
        <v>503</v>
      </c>
      <c r="C186" s="295" t="s">
        <v>494</v>
      </c>
      <c r="D186" s="296">
        <v>0</v>
      </c>
      <c r="E186" s="296">
        <v>2442.04</v>
      </c>
      <c r="F186" s="296">
        <v>2442.04</v>
      </c>
      <c r="G186" s="296">
        <v>0</v>
      </c>
      <c r="H186" s="296">
        <v>0</v>
      </c>
      <c r="I186" s="297">
        <v>0</v>
      </c>
    </row>
    <row r="187" spans="1:9" s="236" customFormat="1" ht="40.5" customHeight="1">
      <c r="A187" s="299" t="s">
        <v>176</v>
      </c>
      <c r="B187" s="294" t="s">
        <v>503</v>
      </c>
      <c r="C187" s="295"/>
      <c r="D187" s="296">
        <v>0</v>
      </c>
      <c r="E187" s="296">
        <v>90.96</v>
      </c>
      <c r="F187" s="296">
        <v>90.96</v>
      </c>
      <c r="G187" s="296">
        <v>0</v>
      </c>
      <c r="H187" s="296">
        <v>0</v>
      </c>
      <c r="I187" s="296">
        <v>0</v>
      </c>
    </row>
    <row r="188" spans="1:9" s="202" customFormat="1" ht="63">
      <c r="A188" s="245"/>
      <c r="B188" s="246" t="s">
        <v>502</v>
      </c>
      <c r="C188" s="247"/>
      <c r="D188" s="240">
        <f t="shared" ref="D188:I188" si="23">SUM(D189:D191)</f>
        <v>0</v>
      </c>
      <c r="E188" s="240">
        <f t="shared" si="23"/>
        <v>-4342.83</v>
      </c>
      <c r="F188" s="240">
        <f t="shared" si="23"/>
        <v>-4342.83</v>
      </c>
      <c r="G188" s="240">
        <f t="shared" si="23"/>
        <v>0</v>
      </c>
      <c r="H188" s="240">
        <f t="shared" si="23"/>
        <v>0</v>
      </c>
      <c r="I188" s="240">
        <f t="shared" si="23"/>
        <v>0</v>
      </c>
    </row>
    <row r="189" spans="1:9" ht="60">
      <c r="A189" s="212" t="s">
        <v>501</v>
      </c>
      <c r="B189" s="211" t="s">
        <v>500</v>
      </c>
      <c r="C189" s="234" t="s">
        <v>499</v>
      </c>
      <c r="D189" s="208">
        <v>0</v>
      </c>
      <c r="E189" s="208">
        <v>-504.43</v>
      </c>
      <c r="F189" s="208">
        <v>-504.43</v>
      </c>
      <c r="G189" s="296">
        <v>0</v>
      </c>
      <c r="H189" s="296">
        <v>0</v>
      </c>
      <c r="I189" s="296">
        <v>0</v>
      </c>
    </row>
    <row r="190" spans="1:9" ht="42.75" customHeight="1">
      <c r="A190" s="300" t="s">
        <v>498</v>
      </c>
      <c r="B190" s="211" t="s">
        <v>495</v>
      </c>
      <c r="C190" s="234" t="s">
        <v>497</v>
      </c>
      <c r="D190" s="208">
        <v>0</v>
      </c>
      <c r="E190" s="208">
        <v>-541.9</v>
      </c>
      <c r="F190" s="208">
        <v>-541.9</v>
      </c>
      <c r="G190" s="296">
        <v>0</v>
      </c>
      <c r="H190" s="296">
        <v>0</v>
      </c>
      <c r="I190" s="296">
        <v>0</v>
      </c>
    </row>
    <row r="191" spans="1:9" ht="42.75" customHeight="1">
      <c r="A191" s="300" t="s">
        <v>496</v>
      </c>
      <c r="B191" s="211" t="s">
        <v>495</v>
      </c>
      <c r="C191" s="234" t="s">
        <v>494</v>
      </c>
      <c r="D191" s="208">
        <v>0</v>
      </c>
      <c r="E191" s="208">
        <v>-3296.5</v>
      </c>
      <c r="F191" s="208">
        <v>-3296.5</v>
      </c>
      <c r="G191" s="296">
        <v>0</v>
      </c>
      <c r="H191" s="296">
        <v>0</v>
      </c>
      <c r="I191" s="296">
        <v>0</v>
      </c>
    </row>
    <row r="192" spans="1:9" s="202" customFormat="1" ht="15.75">
      <c r="A192" s="241"/>
      <c r="B192" s="205"/>
      <c r="C192" s="204" t="s">
        <v>224</v>
      </c>
      <c r="D192" s="203">
        <f t="shared" ref="D192:I192" si="24">D119+D9</f>
        <v>3313322.7015700005</v>
      </c>
      <c r="E192" s="203">
        <f t="shared" si="24"/>
        <v>2242495.3596199998</v>
      </c>
      <c r="F192" s="239">
        <f t="shared" si="24"/>
        <v>3233827.82711</v>
      </c>
      <c r="G192" s="203">
        <f t="shared" si="24"/>
        <v>2547754.6404299997</v>
      </c>
      <c r="H192" s="203">
        <f t="shared" si="24"/>
        <v>2564419.3182600001</v>
      </c>
      <c r="I192" s="203">
        <f t="shared" si="24"/>
        <v>2575593.3333000001</v>
      </c>
    </row>
    <row r="193" spans="1:9" ht="18.75" customHeight="1">
      <c r="A193" s="201"/>
      <c r="B193" s="200"/>
      <c r="C193" s="199"/>
      <c r="D193" s="195"/>
      <c r="E193" s="195"/>
      <c r="F193" s="195"/>
      <c r="G193" s="195"/>
      <c r="H193" s="195"/>
      <c r="I193" s="195"/>
    </row>
    <row r="194" spans="1:9" ht="15.4" customHeight="1">
      <c r="A194" s="198"/>
      <c r="B194" s="197"/>
      <c r="C194" s="196"/>
      <c r="D194" s="195"/>
      <c r="E194" s="195"/>
      <c r="F194" s="195"/>
      <c r="G194" s="195"/>
      <c r="H194" s="195"/>
      <c r="I194" s="195"/>
    </row>
    <row r="195" spans="1:9" ht="15.4" customHeight="1">
      <c r="A195" s="197"/>
      <c r="B195" s="197"/>
      <c r="C195" s="196"/>
      <c r="D195" s="195"/>
      <c r="E195" s="195"/>
      <c r="F195" s="195"/>
      <c r="G195" s="195"/>
      <c r="H195" s="195"/>
      <c r="I195" s="195"/>
    </row>
  </sheetData>
  <mergeCells count="7">
    <mergeCell ref="G7:I7"/>
    <mergeCell ref="B1:G1"/>
    <mergeCell ref="A7:B7"/>
    <mergeCell ref="C7:C8"/>
    <mergeCell ref="D7:D8"/>
    <mergeCell ref="E7:E8"/>
    <mergeCell ref="F7:F8"/>
  </mergeCells>
  <phoneticPr fontId="39" type="noConversion"/>
  <pageMargins left="0.70866141732283472" right="0.19685039370078741" top="0.55118110236220474" bottom="0.35433070866141736" header="0" footer="0"/>
  <pageSetup paperSize="9" scale="4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10.2021&lt;/string&gt;&#10;  &lt;/DateInfo&gt;&#10;  &lt;Code&gt;SQUERY_INFO_ISP_INC&lt;/Code&gt;&#10;  &lt;ObjectCode&gt;SQUERY_INFO_ISP_INC&lt;/ObjectCode&gt;&#10;  &lt;DocName&gt;Аналитический отчет по исполнению доходов с произвольной группировкой&lt;/DocName&gt;&#10;  &lt;VariantName&gt;Доходы 2021 (копия от 13.10.2021 09:02:14)&lt;/VariantName&gt;&#10;  &lt;VariantLink&gt;286358214&lt;/VariantLink&gt;&#10;  &lt;SvodReportLink xsi:nil=&quot;true&quot; /&gt;&#10;  &lt;ReportLink&gt;22498304&lt;/ReportLink&gt;&#10;  &lt;SilentMode&gt;false&lt;/SilentMode&gt;&#10;&lt;/ShortPrimaryServiceReportArguments&gt;"/>
  </Parameters>
</MailMerge>
</file>

<file path=customXml/itemProps1.xml><?xml version="1.0" encoding="utf-8"?>
<ds:datastoreItem xmlns:ds="http://schemas.openxmlformats.org/officeDocument/2006/customXml" ds:itemID="{C8D2213E-A0EA-472C-8C4F-7BB7AD6274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8</vt:i4>
      </vt:variant>
    </vt:vector>
  </HeadingPairs>
  <TitlesOfParts>
    <vt:vector size="15" baseType="lpstr">
      <vt:lpstr>согл</vt:lpstr>
      <vt:lpstr>960</vt:lpstr>
      <vt:lpstr>415</vt:lpstr>
      <vt:lpstr>177</vt:lpstr>
      <vt:lpstr>188</vt:lpstr>
      <vt:lpstr>843</vt:lpstr>
      <vt:lpstr>2024-2026</vt:lpstr>
      <vt:lpstr>'177'!Заголовки_для_печати</vt:lpstr>
      <vt:lpstr>'188'!Заголовки_для_печати</vt:lpstr>
      <vt:lpstr>'2024-2026'!Заголовки_для_печати</vt:lpstr>
      <vt:lpstr>'415'!Заголовки_для_печати</vt:lpstr>
      <vt:lpstr>'843'!Заголовки_для_печати</vt:lpstr>
      <vt:lpstr>'960'!Заголовки_для_печати</vt:lpstr>
      <vt:lpstr>'2024-2026'!Область_печати</vt:lpstr>
      <vt:lpstr>согл!Область_печати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Мальшакова</dc:creator>
  <cp:lastModifiedBy>fin01</cp:lastModifiedBy>
  <cp:lastPrinted>2023-11-10T08:01:10Z</cp:lastPrinted>
  <dcterms:created xsi:type="dcterms:W3CDTF">2021-10-13T05:05:14Z</dcterms:created>
  <dcterms:modified xsi:type="dcterms:W3CDTF">2023-11-10T13:09:30Z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доходов с произвольной группировкой</vt:lpwstr>
  </property>
  <property fmtid="{D5CDD505-2E9C-101B-9397-08002B2CF9AE}" pid="3" name="Название отчета">
    <vt:lpwstr>Доходы 2021 (копия от 13.10.2021 09_02_14)(3).xlsx</vt:lpwstr>
  </property>
  <property fmtid="{D5CDD505-2E9C-101B-9397-08002B2CF9AE}" pid="4" name="Версия клиента">
    <vt:lpwstr>21.1.26.9200 (.NET 4.7.2)</vt:lpwstr>
  </property>
  <property fmtid="{D5CDD505-2E9C-101B-9397-08002B2CF9AE}" pid="5" name="Версия базы">
    <vt:lpwstr>21.1.1422.1448510038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ufk2021</vt:lpwstr>
  </property>
  <property fmtid="{D5CDD505-2E9C-101B-9397-08002B2CF9AE}" pid="9" name="Пользователь">
    <vt:lpwstr>буторина_29</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