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240" yWindow="300" windowWidth="14955" windowHeight="8190"/>
  </bookViews>
  <sheets>
    <sheet name="дох 2023-2025" sheetId="9" r:id="rId1"/>
  </sheets>
  <definedNames>
    <definedName name="_xlnm.Print_Titles" localSheetId="0">'дох 2023-2025'!$9:$10</definedName>
    <definedName name="_xlnm.Print_Area" localSheetId="0">'дох 2023-2025'!$A$1:$E$112</definedName>
  </definedNames>
  <calcPr calcId="114210" fullCalcOnLoad="1"/>
</workbook>
</file>

<file path=xl/calcChain.xml><?xml version="1.0" encoding="utf-8"?>
<calcChain xmlns="http://schemas.openxmlformats.org/spreadsheetml/2006/main">
  <c r="E112" i="9"/>
  <c r="D112"/>
  <c r="E87"/>
  <c r="E86"/>
  <c r="D87"/>
  <c r="D86"/>
  <c r="C71"/>
  <c r="C87"/>
  <c r="C86"/>
  <c r="D71"/>
  <c r="E71"/>
  <c r="E102"/>
  <c r="C102"/>
  <c r="D102"/>
  <c r="D46"/>
  <c r="E46"/>
  <c r="C46"/>
  <c r="D40"/>
  <c r="E40"/>
  <c r="C40"/>
  <c r="E13"/>
  <c r="E12"/>
  <c r="D13"/>
  <c r="D12"/>
  <c r="C13"/>
  <c r="C12"/>
  <c r="C14"/>
  <c r="C16"/>
  <c r="C19"/>
  <c r="C22"/>
  <c r="C34"/>
  <c r="C27"/>
  <c r="C38"/>
  <c r="C43"/>
  <c r="C52"/>
  <c r="C67"/>
  <c r="C66"/>
  <c r="C106"/>
  <c r="C108"/>
  <c r="D16"/>
  <c r="E16"/>
  <c r="D14"/>
  <c r="D22"/>
  <c r="E22"/>
  <c r="E108"/>
  <c r="D108"/>
  <c r="E106"/>
  <c r="D106"/>
  <c r="E67"/>
  <c r="E66"/>
  <c r="E65"/>
  <c r="D67"/>
  <c r="E52"/>
  <c r="D52"/>
  <c r="E43"/>
  <c r="D43"/>
  <c r="E38"/>
  <c r="D38"/>
  <c r="E34"/>
  <c r="E27"/>
  <c r="D34"/>
  <c r="D27"/>
  <c r="D19"/>
  <c r="E19"/>
  <c r="E14"/>
  <c r="D66"/>
  <c r="D65"/>
  <c r="C65"/>
  <c r="E11"/>
  <c r="E110"/>
  <c r="E111"/>
  <c r="D11"/>
  <c r="D110"/>
  <c r="D111"/>
  <c r="C11"/>
  <c r="C110"/>
  <c r="C111"/>
</calcChain>
</file>

<file path=xl/sharedStrings.xml><?xml version="1.0" encoding="utf-8"?>
<sst xmlns="http://schemas.openxmlformats.org/spreadsheetml/2006/main" count="214" uniqueCount="209">
  <si>
    <t>1 00 00000 00 0000 000</t>
  </si>
  <si>
    <t>1 01 02000 01 0000 110</t>
  </si>
  <si>
    <t>1 06 00000 00 0000 000</t>
  </si>
  <si>
    <t>1 08 00000 00 0000 000</t>
  </si>
  <si>
    <t>1 09 00000 00 0000 000</t>
  </si>
  <si>
    <t>1 11 00000 00 0000 000</t>
  </si>
  <si>
    <t>1 13 00000 00 0000 000</t>
  </si>
  <si>
    <t>1 16 00000 00 0000 000</t>
  </si>
  <si>
    <t>1 17 00000 00 0000 000</t>
  </si>
  <si>
    <t>Налог на доходы физических лиц</t>
  </si>
  <si>
    <t>1 06 06000 00 0000 110</t>
  </si>
  <si>
    <t>1 14 00000 00 0000 000</t>
  </si>
  <si>
    <t>1 05 00000 00 0000 000</t>
  </si>
  <si>
    <t>НАЛОГОВЫЕ И НЕНАЛОГОВЫЕ ДОХОДЫ</t>
  </si>
  <si>
    <t>1 03 00000 00 0000 000</t>
  </si>
  <si>
    <t>Налог, взимаемый в связи с применением упрощенной системы налогообложения</t>
  </si>
  <si>
    <t xml:space="preserve">                                              Приложение 1</t>
  </si>
  <si>
    <t xml:space="preserve">к решению Глазовской Городской Думы </t>
  </si>
  <si>
    <t xml:space="preserve">Прогнозируемый общий объем  доходов бюджета города Глазова </t>
  </si>
  <si>
    <t>согласно классификации доходов бюджетов Российской Федерации</t>
  </si>
  <si>
    <t>Код</t>
  </si>
  <si>
    <t>Наименование доходов</t>
  </si>
  <si>
    <t>Сумма</t>
  </si>
  <si>
    <t>2024 год</t>
  </si>
  <si>
    <t>1 01 00000 00 0000 000</t>
  </si>
  <si>
    <t>НАЛОГИ НА ПРИБЫЛЬ, ДОХОДЫ</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</si>
  <si>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</si>
  <si>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</si>
  <si>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</si>
  <si>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НАЛОГИ НА СОВОКУПНЫЙ ДОХОД</t>
  </si>
  <si>
    <t>1 05 01000 00 0000 110</t>
  </si>
  <si>
    <t>1 05 04010 02 0000 110</t>
  </si>
  <si>
    <t xml:space="preserve">Налог, взимаемый в связи с применением патентной системы налогообложения, зачисляемый в бюджеты городских округов  </t>
  </si>
  <si>
    <t>НАЛОГИ НА ИМУЩЕСТВО</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</si>
  <si>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</si>
  <si>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</si>
  <si>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Земельный налог </t>
  </si>
  <si>
    <t>ГОСУДАРСТВЕННАЯ ПОШЛИНА</t>
  </si>
  <si>
    <t>1 08 03010 01 1000 110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</si>
  <si>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</si>
  <si>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1 08 07150 01 1000 110</t>
  </si>
  <si>
    <t>Государственная пошлина за выдачу разрешения на установку рекламной конструкции</t>
  </si>
  <si>
    <t>ЗАДОЛЖЕННОСТЬ И ПЕРЕРАСЧЕТЫ ПО ОТМЕНЕННЫМ НАЛОГАМ, СБОРАМ И ИНЫМ ОБЯЗАТЕЛЬНЫМ ПЛАТЕЖАМ</t>
  </si>
  <si>
    <t>ДОХОДЫ ОТ ИСПОЛЬЗОВАНИЯ ИМУЩЕСТВА, НАХОДЯЩЕГОСЯ В ГОСУДАРСТВЕННОЙ И МУНИЦИПАЛЬНОЙ СОБСТВЕННОСТИ</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</si>
  <si>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</si>
  <si>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</si>
  <si>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</si>
  <si>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</si>
  <si>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</si>
  <si>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</si>
  <si>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1 11 05074 04 0000 120</t>
  </si>
  <si>
    <t>Доходы от сдачи в аренду имущества, составляющего казну городских округов (за исключением земельных участков)</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</si>
  <si>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</si>
  <si>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</si>
  <si>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</si>
  <si>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</si>
  <si>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111 09044 04 0011 120</t>
  </si>
  <si>
    <t xml:space="preserve">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</si>
  <si>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111 09044 04 0012 120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</si>
  <si>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 договорам найма муниципального жилья)</t>
  </si>
  <si>
    <t>111 09044 04 0014 120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</si>
  <si>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(за установку и эксплуатацию рекламных конструкций)</t>
  </si>
  <si>
    <t>1 12 00000 00 0000 000</t>
  </si>
  <si>
    <t>ПЛАТЕЖИ ПРИ ПОЛЬЗОВАНИИ ПРИРОДНЫМИ РЕСУРСАМИ</t>
  </si>
  <si>
    <t>1 12 01000 01 0000 120</t>
  </si>
  <si>
    <t xml:space="preserve">Плата за негативное воздействие на окружающую среду </t>
  </si>
  <si>
    <t>ДОХОДЫ ОТ ОКАЗАНИЯ ПЛАТНЫХ УСЛУГ (РАБОТ) И КОМПЕНСАЦИИ ЗАТРАТ ГОСУДАРСТВА</t>
  </si>
  <si>
    <t>1 13 01994 04 0000 130</t>
  </si>
  <si>
    <t xml:space="preserve">Прочие доходы от оказания платных услуг (работ) получателями средств бюджетов городских округов </t>
  </si>
  <si>
    <t>1 13 02994 04 0000 130</t>
  </si>
  <si>
    <t>Прочие доходы от компенсации затрат бюджетов городских округов</t>
  </si>
  <si>
    <t>ДОХОДЫ ОТ ПРОДАЖИ МАТЕРИАЛЬНЫХ И НЕМАТЕРИАЛЬНЫХ АКТИВОВ</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</si>
  <si>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</si>
  <si>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</si>
  <si>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ШТРАФЫ, САНКЦИИ, ВОЗМЕЩЕНИЕ УЩЕРБА</t>
  </si>
  <si>
    <t>1 16 01000 01 0000 140</t>
  </si>
  <si>
    <t>Административные штрафы, установленные Кодексом Российской Федерации об административных нарушениях</t>
  </si>
  <si>
    <t>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</si>
  <si>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</si>
  <si>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</si>
  <si>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</si>
  <si>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</si>
  <si>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</si>
  <si>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ПРОЧИЕ НЕНАЛОГОВЫЕ ДОХОДЫ</t>
  </si>
  <si>
    <t>1 17 15020 04 0000 150</t>
  </si>
  <si>
    <t>Инициативные платежи, зачисляемые в бюджеты городских округов</t>
  </si>
  <si>
    <t>1 17 15020 04 0301 150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</si>
  <si>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</si>
  <si>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1 17 15020 04 0302 150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</si>
  <si>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 2")</t>
  </si>
  <si>
    <t>1 17 15020 04 0303 150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</si>
  <si>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</si>
  <si>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1 17 15020 04 0304 150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</si>
  <si>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"Безопасный школьный двор", МБОУ "СОШ № 13")</t>
  </si>
  <si>
    <t>1 17 15020 04 0305 150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</si>
  <si>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</si>
  <si>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1 17 15020 04 0401 150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</si>
  <si>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</si>
  <si>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1 17 15020 04 0402 150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</si>
  <si>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д.2")</t>
  </si>
  <si>
    <t>1 17 15020 04 0403 150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</si>
  <si>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</si>
  <si>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1 17 15020 04 0404 150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</si>
  <si>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"Безопасный школьный двор", МБОУ "СОШ № 13")</t>
  </si>
  <si>
    <t>1 17 15020 04 0405 150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</si>
  <si>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</si>
  <si>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1 17 15020 04 0000 180</t>
  </si>
  <si>
    <t>Прочие неналоговые доходы бюджетов городских округов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</si>
  <si>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</si>
  <si>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</si>
  <si>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</si>
  <si>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</si>
  <si>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2 02 10000 04 0000 150</t>
  </si>
  <si>
    <t xml:space="preserve">Дотации бюджетам городских округов </t>
  </si>
  <si>
    <t>2 02 15001 04 0000 150</t>
  </si>
  <si>
    <t>Дотации бюджетам городских округов на выравнивание бюджетной обеспеченности из субъекта Российской Федерации</t>
  </si>
  <si>
    <t>2 02 15002 04 0000 150</t>
  </si>
  <si>
    <t>Дотации бюджетам городских округов на поддержку мер по обеспечению сбалансированности бюджетов</t>
  </si>
  <si>
    <t>2 02 19999 04 0000 150</t>
  </si>
  <si>
    <t>Прочие дотации бюджетам городских округов</t>
  </si>
  <si>
    <t>2 02 20000 04 0000 150</t>
  </si>
  <si>
    <t xml:space="preserve">Субсидии бюджетам городских округов </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</si>
  <si>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</si>
  <si>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</si>
  <si>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2 02 25466 04 0000 150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</si>
  <si>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</si>
  <si>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2 02 29999 04 0101 150</t>
  </si>
  <si>
    <t>Прочие субсидии бюджетам городских округов</t>
  </si>
  <si>
    <t>2 02 29999 04 0102 150</t>
  </si>
  <si>
    <t>Субсидии бюджетам городских округов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</si>
  <si>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2 02 29999 04 0103 150</t>
  </si>
  <si>
    <t>Субсидии на софинансирование расходных обязательств муниципальных образований в Удмуртской Республике по реализации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</si>
  <si>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2 02 29999 04 0106 150</t>
  </si>
  <si>
    <t>Субсидии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</si>
  <si>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2 02 29999 04 0109 150</t>
  </si>
  <si>
    <t>Субсидии бюджетам городских округов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</si>
  <si>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2 02 30000 04 0000 150</t>
  </si>
  <si>
    <t>Субвенции бюджетам городских округов</t>
  </si>
  <si>
    <t>2 02 30024 04 0000 150</t>
  </si>
  <si>
    <t>Субвенции бюджетам городских округов на выполнение передаваемых полномочий субъектов Российской Федерации</t>
  </si>
  <si>
    <t>2 02 30024 04 0202 150</t>
  </si>
  <si>
    <t>Субвенции бюджетам городских округов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</si>
  <si>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2 02 30024 04 0205 150</t>
  </si>
  <si>
    <t xml:space="preserve">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</si>
  <si>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2 02 30024 04 0206 150</t>
  </si>
  <si>
    <t>Субвенции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</si>
  <si>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2 02 30024 04 0208 150</t>
  </si>
  <si>
    <t>Субвенции бюджетам городских округов на создание и организацию деятельности комиссий по делам несовершеннолетних и защите их прав</t>
  </si>
  <si>
    <t>2 02 30024 04 0209 150</t>
  </si>
  <si>
    <t>Субвенции бюджетам городских округов на осуществление отдельных государственных полномочий в области архивного дела</t>
  </si>
  <si>
    <t>2 02 30024 04 0215 150</t>
  </si>
  <si>
    <t>2 02 30024 04 0218 150</t>
  </si>
  <si>
    <t>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</si>
  <si>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2 02 30024 04 0220 150</t>
  </si>
  <si>
    <t>Субвенции бюджетам городских округов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</si>
  <si>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2 02 30024 04 0223 150</t>
  </si>
  <si>
    <t>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</si>
  <si>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2 02 30029 04 0000 150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</si>
  <si>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</si>
  <si>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</si>
  <si>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</si>
  <si>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2 02 40000 04 0000 150</t>
  </si>
  <si>
    <t>Иные межбюджетные трансферты, передаваемые бюджетам городских округов</t>
  </si>
  <si>
    <t xml:space="preserve">
2 02 45303 04 0000 150
</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</si>
  <si>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</si>
  <si>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Прочие межбюджетные трансферты, передаваемые бюджетам городских округов</t>
  </si>
  <si>
    <t>2 04 04020 04 0000 150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</si>
  <si>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</si>
  <si>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2 07 04020 04 0000 150</t>
  </si>
  <si>
    <t>Прочие безвозмездные поступления в бюджеты городских округов</t>
  </si>
  <si>
    <t>ИТОГО ДОХОДОВ</t>
  </si>
  <si>
    <t>Дефицит ("-") / Профицит("+")</t>
  </si>
  <si>
    <t>БАЛАНС</t>
  </si>
  <si>
    <t>2025 год</t>
  </si>
  <si>
    <t>1 08 07130 01 1000 110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</si>
  <si>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</si>
  <si>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</si>
  <si>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1 14 06024 04 0000 430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</si>
  <si>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</si>
  <si>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2 02 45179 04 0000 150</t>
  </si>
  <si>
    <t>Субсидии бюджетам городских округов на организацию питания обучающихся муниципальных общеобразовательных организаций</t>
  </si>
  <si>
    <t>2 02 29999 04 0119 150</t>
  </si>
  <si>
    <t>2 02 49999 04 0000 150</t>
  </si>
  <si>
    <t>Межбюджетные трансферты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</si>
  <si>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2 02 25580 04 0000 150
</t>
  </si>
  <si>
    <t>Субсидии бюджетам городских округов на реконструкцию и капитальный ремонт региональных и муниципальных театров</t>
  </si>
  <si>
    <t>от _______________2023 года № ____</t>
  </si>
  <si>
    <t xml:space="preserve">на 2024 год и плановый период 2025 и 2026 годов, </t>
  </si>
  <si>
    <t>Денежные средства, изымаемые в собственность городского округа в соответствии с решениями судов (за исключением обвинительных приговоров судов)</t>
  </si>
  <si>
    <t>1 16 09040 04 0000 140</t>
  </si>
  <si>
    <t xml:space="preserve"> 2 02 25519 04 0000 150</t>
  </si>
  <si>
    <t>Субсидия бюджетам городских округов на поддержку отрасли культуры</t>
  </si>
  <si>
    <t>2026 год</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</si>
  <si>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</si>
  <si>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1 11 01040 04 0000 120</t>
  </si>
  <si>
    <t xml:space="preserve"> 2 02 25116 04 0000 150</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</si>
  <si>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</si>
  <si>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2 02 29999 04 0117 150</t>
  </si>
  <si>
    <t>Субсидии на реализацию мероприятий по организации отдыха детей в каникулярное время</t>
  </si>
  <si>
    <t>2 02 25555 04 0000 150</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</si>
  <si>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</si>
  <si>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городских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</si>
  <si>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2 02 35930 04 0000 150</t>
  </si>
  <si>
    <t>Субвенции бюджетам городских округов на государственную регистрацию актов гражданского состояния</t>
  </si>
  <si>
    <t>2 02 30024 04 0216 150</t>
  </si>
  <si>
    <t>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</si>
  <si>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2 02 30024 04 0222 150</t>
  </si>
  <si>
    <t>Субвенции бюджетам городских округов на осуществление отдельных государственных полномочий Удмуртской Республики по отлову и содержанию безнадзорных животных</t>
  </si>
  <si>
    <t>(тыс. руб.)</t>
  </si>
</sst>
</file>

<file path=xl/styles.xml><?xml version="1.0" encoding="utf-8"?>
<styleSheet xmlns="http://schemas.openxmlformats.org/spreadsheetml/2006/main">
  <numFmts count="4">
    <numFmt numFmtId="164" formatCode="#,##0.00000\ _₽"/>
    <numFmt numFmtId="165" formatCode="dd/mm/yy;@"/>
    <numFmt numFmtId="166" formatCode="_(* #,##0.00_);_(* \(#,##0.00\);_(* &quot;-&quot;??_);_(@_)"/>
    <numFmt numFmtId="167" formatCode="0.0000"/>
  </numFmts>
  <fonts count="26">
    <font>
      <sz val="10"/>
      <name val="Arial Cyr"/>
      <charset val="204"/>
    </font>
    <font>
      <sz val="11"/>
      <color indexed="8"/>
      <name val="Calibri"/>
      <family val="2"/>
      <charset val="204"/>
    </font>
    <font>
      <b/>
      <sz val="12"/>
      <name val="Times New Roman"/>
      <family val="1"/>
      <charset val="204"/>
    </font>
    <font>
      <sz val="12"/>
      <name val="Times New Roman"/>
      <family val="1"/>
      <charset val="204"/>
    </font>
    <font>
      <sz val="10"/>
      <name val="Times New Roman"/>
      <family val="1"/>
      <charset val="204"/>
    </font>
    <font>
      <sz val="10"/>
      <name val="Arial Cyr"/>
      <charset val="204"/>
    </font>
    <font>
      <sz val="10"/>
      <name val="Arial"/>
      <family val="2"/>
      <charset val="204"/>
    </font>
    <font>
      <b/>
      <sz val="14"/>
      <name val="Times New Roman"/>
      <family val="1"/>
      <charset val="204"/>
    </font>
    <font>
      <sz val="14"/>
      <name val="Times New Roman"/>
      <family val="1"/>
      <charset val="204"/>
    </font>
    <font>
      <b/>
      <sz val="10"/>
      <name val="Times New Roman"/>
      <family val="1"/>
      <charset val="204"/>
    </font>
    <font>
      <sz val="10"/>
      <color indexed="8"/>
      <name val="Arial Cyr"/>
    </font>
    <font>
      <sz val="10"/>
      <color indexed="8"/>
      <name val="Times New Roman"/>
      <family val="1"/>
      <charset val="204"/>
    </font>
    <font>
      <b/>
      <sz val="10"/>
      <name val="Arial"/>
      <family val="2"/>
      <charset val="204"/>
    </font>
    <font>
      <sz val="11"/>
      <name val="Calibri"/>
      <family val="2"/>
    </font>
    <font>
      <sz val="8"/>
      <name val="Arial"/>
      <family val="2"/>
      <charset val="204"/>
    </font>
    <font>
      <sz val="10"/>
      <name val="Times New Roman CYR"/>
      <charset val="204"/>
    </font>
    <font>
      <sz val="8"/>
      <name val="Arial Cyr"/>
      <charset val="204"/>
    </font>
    <font>
      <sz val="11"/>
      <color theme="1"/>
      <name val="Calibri"/>
      <family val="2"/>
      <charset val="204"/>
      <scheme val="minor"/>
    </font>
    <font>
      <sz val="10"/>
      <color rgb="FF000000"/>
      <name val="Arial"/>
      <family val="2"/>
      <charset val="204"/>
    </font>
    <font>
      <b/>
      <sz val="10"/>
      <color rgb="FF000000"/>
      <name val="Arial"/>
      <family val="2"/>
      <charset val="204"/>
    </font>
    <font>
      <b/>
      <sz val="11"/>
      <color rgb="FF000000"/>
      <name val="Calibri"/>
      <family val="2"/>
      <charset val="204"/>
      <scheme val="minor"/>
    </font>
    <font>
      <sz val="10"/>
      <color rgb="FF000000"/>
      <name val="Arial Cyr"/>
    </font>
    <font>
      <b/>
      <sz val="10"/>
      <color rgb="FF000000"/>
      <name val="Arial CYR"/>
    </font>
    <font>
      <b/>
      <sz val="12"/>
      <color rgb="FF000000"/>
      <name val="Arial Cyr"/>
    </font>
    <font>
      <b/>
      <sz val="12"/>
      <color rgb="FF000000"/>
      <name val="Arial"/>
      <family val="2"/>
      <charset val="204"/>
    </font>
    <font>
      <sz val="11"/>
      <color rgb="FF000000"/>
      <name val="Calibri"/>
      <family val="2"/>
      <charset val="204"/>
      <scheme val="minor"/>
    </font>
  </fonts>
  <fills count="21">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C0C0C0"/>
      </patternFill>
    </fill>
    <fill>
      <patternFill patternType="solid">
        <fgColor rgb="FFFFFFFF"/>
      </patternFill>
    </fill>
    <fill>
      <patternFill patternType="solid">
        <fgColor rgb="FFFFFF99"/>
      </patternFill>
    </fill>
    <fill>
      <patternFill patternType="solid">
        <fgColor rgb="FFCCFFFF"/>
      </patternFill>
    </fill>
    <fill>
      <patternFill patternType="solid">
        <fgColor rgb="FFFFFFCC"/>
      </patternFill>
    </fill>
  </fills>
  <borders count="23">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8"/>
      </left>
      <right/>
      <top style="thin">
        <color indexed="8"/>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B2B2B2"/>
      </left>
      <right style="thin">
        <color rgb="FFB2B2B2"/>
      </right>
      <top style="thin">
        <color rgb="FFB2B2B2"/>
      </top>
      <bottom style="thin">
        <color rgb="FFB2B2B2"/>
      </bottom>
      <diagonal/>
    </border>
  </borders>
  <cellStyleXfs count="164">
    <xf numFmtId="0" fontId="0" fillId="0" borderId="0"/>
    <xf numFmtId="0" fontId="17" fillId="4"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15" borderId="0" applyNumberFormat="0" applyBorder="0" applyAlignment="0" applyProtection="0"/>
    <xf numFmtId="0" fontId="13" fillId="0" borderId="0"/>
    <xf numFmtId="0" fontId="13" fillId="0" borderId="0"/>
    <xf numFmtId="0" fontId="13" fillId="0" borderId="0">
      <alignment horizontal="right"/>
    </xf>
    <xf numFmtId="0" fontId="18" fillId="0" borderId="11">
      <alignment horizontal="center" wrapText="1"/>
    </xf>
    <xf numFmtId="1" fontId="19" fillId="0" borderId="12">
      <alignment horizontal="center" vertical="center" shrinkToFit="1"/>
    </xf>
    <xf numFmtId="49" fontId="19" fillId="0" borderId="12">
      <alignment vertical="center" wrapText="1"/>
    </xf>
    <xf numFmtId="4" fontId="19" fillId="0" borderId="12">
      <alignment horizontal="right" vertical="center" shrinkToFit="1"/>
    </xf>
    <xf numFmtId="0" fontId="20" fillId="0" borderId="0"/>
    <xf numFmtId="0" fontId="21" fillId="0" borderId="0"/>
    <xf numFmtId="0" fontId="21" fillId="0" borderId="0"/>
    <xf numFmtId="0" fontId="13" fillId="0" borderId="0"/>
    <xf numFmtId="0" fontId="21" fillId="16" borderId="0"/>
    <xf numFmtId="0" fontId="21" fillId="0" borderId="13">
      <alignment horizontal="center" vertical="center" wrapText="1"/>
    </xf>
    <xf numFmtId="1" fontId="21" fillId="0" borderId="13">
      <alignment horizontal="center" vertical="top" shrinkToFit="1"/>
    </xf>
    <xf numFmtId="0" fontId="18" fillId="0" borderId="0">
      <alignment horizontal="center" vertical="center" wrapText="1"/>
    </xf>
    <xf numFmtId="0" fontId="21" fillId="0" borderId="0"/>
    <xf numFmtId="0" fontId="21" fillId="0" borderId="13">
      <alignment horizontal="center" vertical="center" wrapText="1"/>
    </xf>
    <xf numFmtId="0" fontId="19" fillId="0" borderId="13">
      <alignment horizontal="center" vertical="center" wrapText="1"/>
    </xf>
    <xf numFmtId="0" fontId="21" fillId="0" borderId="13">
      <alignment horizontal="center" vertical="top" wrapText="1"/>
    </xf>
    <xf numFmtId="0" fontId="21" fillId="0" borderId="13">
      <alignment horizontal="center" vertical="center" wrapText="1"/>
    </xf>
    <xf numFmtId="1" fontId="18" fillId="0" borderId="14">
      <alignment horizontal="center" vertical="center" shrinkToFit="1"/>
    </xf>
    <xf numFmtId="0" fontId="21" fillId="0" borderId="13">
      <alignment horizontal="center" vertical="center" wrapText="1"/>
    </xf>
    <xf numFmtId="0" fontId="21" fillId="0" borderId="13">
      <alignment horizontal="center" vertical="center" wrapText="1"/>
    </xf>
    <xf numFmtId="0" fontId="18" fillId="0" borderId="15">
      <alignment horizontal="right"/>
    </xf>
    <xf numFmtId="0" fontId="21" fillId="0" borderId="13">
      <alignment horizontal="center" vertical="center" wrapText="1"/>
    </xf>
    <xf numFmtId="0" fontId="21" fillId="0" borderId="13">
      <alignment horizontal="center" vertical="center" wrapText="1"/>
    </xf>
    <xf numFmtId="1" fontId="22" fillId="0" borderId="13">
      <alignment horizontal="left" vertical="top" shrinkToFit="1"/>
    </xf>
    <xf numFmtId="1" fontId="22" fillId="0" borderId="16">
      <alignment horizontal="left" vertical="top" shrinkToFit="1"/>
    </xf>
    <xf numFmtId="49" fontId="18" fillId="17" borderId="0">
      <alignment horizontal="left"/>
    </xf>
    <xf numFmtId="4" fontId="21" fillId="0" borderId="13">
      <alignment horizontal="right" vertical="top" shrinkToFit="1"/>
    </xf>
    <xf numFmtId="49" fontId="18" fillId="0" borderId="0">
      <alignment horizontal="center"/>
    </xf>
    <xf numFmtId="0" fontId="14" fillId="0" borderId="17">
      <alignment horizontal="left" wrapText="1" indent="2"/>
    </xf>
    <xf numFmtId="4" fontId="22" fillId="18" borderId="13">
      <alignment horizontal="right" vertical="top" shrinkToFit="1"/>
    </xf>
    <xf numFmtId="0" fontId="18" fillId="17" borderId="0">
      <alignment wrapText="1"/>
    </xf>
    <xf numFmtId="0" fontId="21" fillId="0" borderId="0">
      <alignment horizontal="left" wrapText="1"/>
    </xf>
    <xf numFmtId="0" fontId="21" fillId="0" borderId="18">
      <alignment horizontal="center" vertical="center" wrapText="1"/>
    </xf>
    <xf numFmtId="10" fontId="21" fillId="0" borderId="13">
      <alignment horizontal="center" vertical="top" shrinkToFit="1"/>
    </xf>
    <xf numFmtId="10" fontId="22" fillId="18" borderId="13">
      <alignment horizontal="center" vertical="top" shrinkToFit="1"/>
    </xf>
    <xf numFmtId="49" fontId="18" fillId="0" borderId="0">
      <alignment horizontal="left" wrapText="1"/>
    </xf>
    <xf numFmtId="0" fontId="23" fillId="0" borderId="0">
      <alignment horizontal="center" wrapText="1"/>
    </xf>
    <xf numFmtId="0" fontId="23" fillId="0" borderId="0">
      <alignment horizontal="center"/>
    </xf>
    <xf numFmtId="49" fontId="19" fillId="0" borderId="0">
      <alignment vertical="center"/>
    </xf>
    <xf numFmtId="0" fontId="21" fillId="0" borderId="0">
      <alignment horizontal="right"/>
    </xf>
    <xf numFmtId="165" fontId="18" fillId="0" borderId="0">
      <alignment horizontal="center" vertical="center" wrapText="1"/>
    </xf>
    <xf numFmtId="0" fontId="21" fillId="16" borderId="0">
      <alignment horizontal="left"/>
    </xf>
    <xf numFmtId="0" fontId="21" fillId="0" borderId="13">
      <alignment horizontal="left" vertical="top" wrapText="1"/>
    </xf>
    <xf numFmtId="0" fontId="10" fillId="0" borderId="1">
      <alignment horizontal="left" vertical="top" wrapText="1"/>
    </xf>
    <xf numFmtId="49" fontId="18" fillId="0" borderId="0">
      <alignment horizontal="center" vertical="center"/>
    </xf>
    <xf numFmtId="4" fontId="22" fillId="19" borderId="13">
      <alignment horizontal="right" vertical="top" shrinkToFit="1"/>
    </xf>
    <xf numFmtId="0" fontId="18" fillId="17" borderId="15">
      <alignment horizontal="center"/>
    </xf>
    <xf numFmtId="10" fontId="22" fillId="19" borderId="13">
      <alignment horizontal="center" vertical="top" shrinkToFit="1"/>
    </xf>
    <xf numFmtId="165" fontId="18" fillId="0" borderId="19">
      <alignment horizontal="center" vertical="center" wrapText="1"/>
    </xf>
    <xf numFmtId="0" fontId="18" fillId="0" borderId="15">
      <alignment horizontal="center" vertical="center" wrapText="1"/>
    </xf>
    <xf numFmtId="49" fontId="18" fillId="0" borderId="0">
      <alignment horizontal="center" vertical="center" wrapText="1"/>
    </xf>
    <xf numFmtId="49" fontId="18" fillId="0" borderId="15"/>
    <xf numFmtId="49" fontId="19" fillId="0" borderId="0">
      <alignment horizontal="center" vertical="center"/>
    </xf>
    <xf numFmtId="49" fontId="18" fillId="0" borderId="14">
      <alignment vertical="center" wrapText="1"/>
    </xf>
    <xf numFmtId="49" fontId="18" fillId="0" borderId="12">
      <alignment vertical="center" wrapText="1"/>
    </xf>
    <xf numFmtId="0" fontId="19" fillId="0" borderId="15">
      <alignment horizontal="right"/>
    </xf>
    <xf numFmtId="49" fontId="18" fillId="0" borderId="19">
      <alignment horizontal="center" vertical="center" wrapText="1"/>
    </xf>
    <xf numFmtId="49" fontId="18" fillId="0" borderId="15">
      <alignment horizontal="center" vertical="center" wrapText="1"/>
    </xf>
    <xf numFmtId="49" fontId="18" fillId="0" borderId="0"/>
    <xf numFmtId="0" fontId="19" fillId="0" borderId="13">
      <alignment horizontal="right" vertical="center"/>
    </xf>
    <xf numFmtId="4" fontId="18" fillId="0" borderId="14">
      <alignment horizontal="right" vertical="center" shrinkToFit="1"/>
    </xf>
    <xf numFmtId="4" fontId="18" fillId="0" borderId="12">
      <alignment horizontal="right" vertical="center" shrinkToFit="1"/>
    </xf>
    <xf numFmtId="4" fontId="19" fillId="0" borderId="13">
      <alignment horizontal="right" vertical="center" shrinkToFit="1"/>
    </xf>
    <xf numFmtId="0" fontId="18" fillId="0" borderId="15">
      <alignment horizontal="right" wrapText="1"/>
    </xf>
    <xf numFmtId="0" fontId="18" fillId="0" borderId="19">
      <alignment horizontal="left" vertical="center" wrapText="1"/>
    </xf>
    <xf numFmtId="0" fontId="18" fillId="0" borderId="18">
      <alignment horizontal="left" vertical="center" wrapText="1"/>
    </xf>
    <xf numFmtId="0" fontId="18" fillId="0" borderId="0">
      <alignment horizontal="right"/>
    </xf>
    <xf numFmtId="0" fontId="18" fillId="0" borderId="0">
      <alignment horizontal="right" wrapText="1"/>
    </xf>
    <xf numFmtId="0" fontId="24" fillId="0" borderId="0">
      <alignment horizontal="center" vertical="center" wrapText="1"/>
    </xf>
    <xf numFmtId="0" fontId="18" fillId="0" borderId="14">
      <alignment horizontal="center" vertical="center" wrapText="1"/>
    </xf>
    <xf numFmtId="0" fontId="18" fillId="0" borderId="20">
      <alignment horizontal="center"/>
    </xf>
    <xf numFmtId="14" fontId="18" fillId="0" borderId="11">
      <alignment horizontal="center"/>
    </xf>
    <xf numFmtId="0" fontId="18" fillId="0" borderId="11">
      <alignment horizontal="center"/>
    </xf>
    <xf numFmtId="49" fontId="18" fillId="0" borderId="21">
      <alignment horizontal="center"/>
    </xf>
    <xf numFmtId="0" fontId="19" fillId="0" borderId="0">
      <alignment horizontal="center" vertical="center"/>
    </xf>
    <xf numFmtId="0" fontId="25" fillId="0" borderId="0"/>
    <xf numFmtId="0" fontId="17" fillId="0" borderId="0"/>
    <xf numFmtId="0" fontId="17" fillId="0" borderId="0"/>
    <xf numFmtId="0" fontId="17" fillId="0" borderId="0"/>
    <xf numFmtId="0" fontId="17" fillId="0" borderId="0"/>
    <xf numFmtId="0" fontId="17" fillId="0" borderId="0"/>
    <xf numFmtId="0" fontId="17" fillId="0" borderId="0"/>
    <xf numFmtId="0" fontId="5" fillId="2" borderId="0"/>
    <xf numFmtId="0" fontId="13" fillId="0" borderId="0"/>
    <xf numFmtId="0" fontId="17" fillId="0" borderId="0"/>
    <xf numFmtId="0" fontId="6" fillId="0" borderId="0"/>
    <xf numFmtId="0" fontId="17" fillId="0" borderId="0"/>
    <xf numFmtId="0" fontId="17" fillId="0" borderId="0"/>
    <xf numFmtId="0" fontId="17" fillId="0" borderId="0"/>
    <xf numFmtId="0" fontId="17" fillId="0" borderId="0"/>
    <xf numFmtId="0" fontId="17" fillId="0" borderId="0"/>
    <xf numFmtId="0" fontId="5"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5"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20" borderId="22" applyNumberFormat="0" applyFont="0" applyAlignment="0" applyProtection="0"/>
    <xf numFmtId="0" fontId="1" fillId="20" borderId="22" applyNumberFormat="0" applyFont="0" applyAlignment="0" applyProtection="0"/>
    <xf numFmtId="0" fontId="1" fillId="20" borderId="22" applyNumberFormat="0" applyFont="0" applyAlignment="0" applyProtection="0"/>
    <xf numFmtId="0" fontId="1" fillId="20" borderId="22" applyNumberFormat="0" applyFont="0" applyAlignment="0" applyProtection="0"/>
    <xf numFmtId="0" fontId="1" fillId="20" borderId="22" applyNumberFormat="0" applyFont="0" applyAlignment="0" applyProtection="0"/>
    <xf numFmtId="0" fontId="1" fillId="20" borderId="22" applyNumberFormat="0" applyFont="0" applyAlignment="0" applyProtection="0"/>
    <xf numFmtId="0" fontId="1" fillId="20" borderId="22" applyNumberFormat="0" applyFont="0" applyAlignment="0" applyProtection="0"/>
    <xf numFmtId="0" fontId="1" fillId="20" borderId="22" applyNumberFormat="0" applyFont="0" applyAlignment="0" applyProtection="0"/>
    <xf numFmtId="166" fontId="6" fillId="0" borderId="0" applyFont="0" applyFill="0" applyBorder="0" applyAlignment="0" applyProtection="0"/>
  </cellStyleXfs>
  <cellXfs count="47">
    <xf numFmtId="0" fontId="0" fillId="0" borderId="0" xfId="0"/>
    <xf numFmtId="0" fontId="3" fillId="0" borderId="0" xfId="113" applyFont="1" applyFill="1" applyAlignment="1">
      <alignment vertical="center"/>
    </xf>
    <xf numFmtId="0" fontId="6" fillId="0" borderId="0" xfId="113" applyFill="1"/>
    <xf numFmtId="0" fontId="3" fillId="0" borderId="0" xfId="113" applyFont="1" applyFill="1"/>
    <xf numFmtId="0" fontId="4" fillId="0" borderId="0" xfId="113" applyFont="1" applyFill="1" applyBorder="1" applyAlignment="1">
      <alignment vertical="center"/>
    </xf>
    <xf numFmtId="0" fontId="2" fillId="0" borderId="2" xfId="113" applyFont="1" applyFill="1" applyBorder="1" applyAlignment="1">
      <alignment horizontal="center" vertical="center" wrapText="1"/>
    </xf>
    <xf numFmtId="0" fontId="9" fillId="0" borderId="2" xfId="113" applyFont="1" applyFill="1" applyBorder="1" applyAlignment="1">
      <alignment horizontal="center" vertical="center" wrapText="1"/>
    </xf>
    <xf numFmtId="0" fontId="9" fillId="0" borderId="2" xfId="113" applyFont="1" applyFill="1" applyBorder="1" applyAlignment="1">
      <alignment horizontal="left" vertical="center" wrapText="1"/>
    </xf>
    <xf numFmtId="4" fontId="9" fillId="0" borderId="2" xfId="113" applyNumberFormat="1" applyFont="1" applyFill="1" applyBorder="1" applyAlignment="1">
      <alignment horizontal="right" vertical="center"/>
    </xf>
    <xf numFmtId="164" fontId="9" fillId="0" borderId="0" xfId="113" applyNumberFormat="1" applyFont="1" applyFill="1" applyBorder="1" applyAlignment="1">
      <alignment horizontal="right" vertical="center"/>
    </xf>
    <xf numFmtId="0" fontId="4" fillId="0" borderId="2" xfId="113" applyFont="1" applyFill="1" applyBorder="1" applyAlignment="1">
      <alignment horizontal="center" vertical="center" wrapText="1"/>
    </xf>
    <xf numFmtId="0" fontId="4" fillId="0" borderId="2" xfId="113" applyFont="1" applyFill="1" applyBorder="1" applyAlignment="1">
      <alignment horizontal="left" vertical="center" wrapText="1"/>
    </xf>
    <xf numFmtId="4" fontId="4" fillId="0" borderId="2" xfId="113" applyNumberFormat="1" applyFont="1" applyFill="1" applyBorder="1" applyAlignment="1">
      <alignment horizontal="right" vertical="center"/>
    </xf>
    <xf numFmtId="164" fontId="4" fillId="0" borderId="0" xfId="113" applyNumberFormat="1" applyFont="1" applyFill="1" applyBorder="1" applyAlignment="1">
      <alignment horizontal="right" vertical="center"/>
    </xf>
    <xf numFmtId="0" fontId="4" fillId="0" borderId="2" xfId="113" applyNumberFormat="1" applyFont="1" applyFill="1" applyBorder="1" applyAlignment="1">
      <alignment horizontal="left" vertical="center" wrapText="1"/>
    </xf>
    <xf numFmtId="0" fontId="11" fillId="0" borderId="2" xfId="71" applyNumberFormat="1" applyFont="1" applyFill="1" applyBorder="1" applyAlignment="1" applyProtection="1">
      <alignment horizontal="left" vertical="center" wrapText="1"/>
    </xf>
    <xf numFmtId="0" fontId="12" fillId="0" borderId="0" xfId="113" applyFont="1" applyFill="1"/>
    <xf numFmtId="0" fontId="4" fillId="0" borderId="2" xfId="113" applyFont="1" applyFill="1" applyBorder="1" applyAlignment="1">
      <alignment horizontal="center" vertical="center"/>
    </xf>
    <xf numFmtId="0" fontId="4" fillId="0" borderId="0" xfId="113" applyFont="1" applyFill="1" applyAlignment="1">
      <alignment vertical="center"/>
    </xf>
    <xf numFmtId="0" fontId="4" fillId="0" borderId="0" xfId="113" applyFont="1" applyFill="1"/>
    <xf numFmtId="0" fontId="6" fillId="0" borderId="0" xfId="113" applyFont="1" applyFill="1" applyAlignment="1">
      <alignment vertical="center"/>
    </xf>
    <xf numFmtId="4" fontId="6" fillId="0" borderId="0" xfId="113" applyNumberFormat="1" applyFont="1" applyFill="1" applyAlignment="1">
      <alignment vertical="center"/>
    </xf>
    <xf numFmtId="0" fontId="4" fillId="0" borderId="0" xfId="113" applyFont="1" applyFill="1" applyBorder="1"/>
    <xf numFmtId="4" fontId="4" fillId="0" borderId="0" xfId="113" applyNumberFormat="1" applyFont="1" applyFill="1" applyBorder="1" applyAlignment="1">
      <alignment horizontal="right" vertical="center"/>
    </xf>
    <xf numFmtId="0" fontId="6" fillId="0" borderId="0" xfId="113" applyFill="1" applyBorder="1"/>
    <xf numFmtId="167" fontId="6" fillId="0" borderId="0" xfId="113" applyNumberFormat="1" applyFill="1"/>
    <xf numFmtId="0" fontId="11" fillId="0" borderId="2" xfId="113" applyFont="1" applyFill="1" applyBorder="1" applyAlignment="1">
      <alignment horizontal="left" vertical="center" wrapText="1"/>
    </xf>
    <xf numFmtId="4" fontId="11" fillId="0" borderId="2" xfId="113" applyNumberFormat="1" applyFont="1" applyFill="1" applyBorder="1" applyAlignment="1">
      <alignment horizontal="right" vertical="center"/>
    </xf>
    <xf numFmtId="49" fontId="4" fillId="0" borderId="2" xfId="113" applyNumberFormat="1" applyFont="1" applyFill="1" applyBorder="1" applyAlignment="1">
      <alignment horizontal="center" vertical="center" wrapText="1"/>
    </xf>
    <xf numFmtId="4" fontId="4" fillId="3" borderId="2" xfId="111" applyNumberFormat="1" applyFont="1" applyFill="1" applyBorder="1" applyAlignment="1">
      <alignment horizontal="right" vertical="center"/>
    </xf>
    <xf numFmtId="4" fontId="6" fillId="0" borderId="0" xfId="113" applyNumberFormat="1" applyFill="1"/>
    <xf numFmtId="164" fontId="4" fillId="0" borderId="0" xfId="113" applyNumberFormat="1" applyFont="1" applyFill="1" applyBorder="1" applyAlignment="1">
      <alignment horizontal="left" vertical="center"/>
    </xf>
    <xf numFmtId="4" fontId="4" fillId="0" borderId="2" xfId="111" applyNumberFormat="1" applyFont="1" applyFill="1" applyBorder="1" applyAlignment="1">
      <alignment horizontal="right" vertical="center"/>
    </xf>
    <xf numFmtId="0" fontId="4" fillId="0" borderId="3" xfId="113" applyFont="1" applyFill="1" applyBorder="1" applyAlignment="1">
      <alignment horizontal="justify" vertical="center" wrapText="1"/>
    </xf>
    <xf numFmtId="1" fontId="11" fillId="0" borderId="4" xfId="45" applyNumberFormat="1" applyFont="1" applyFill="1" applyBorder="1" applyAlignment="1" applyProtection="1">
      <alignment horizontal="center" vertical="center" shrinkToFit="1"/>
    </xf>
    <xf numFmtId="1" fontId="11" fillId="0" borderId="2" xfId="45" applyNumberFormat="1" applyFont="1" applyFill="1" applyBorder="1" applyAlignment="1" applyProtection="1">
      <alignment horizontal="center" vertical="center" shrinkToFit="1"/>
    </xf>
    <xf numFmtId="0" fontId="7" fillId="0" borderId="0" xfId="113" applyFont="1" applyFill="1" applyAlignment="1">
      <alignment horizontal="center" wrapText="1"/>
    </xf>
    <xf numFmtId="0" fontId="8" fillId="0" borderId="0" xfId="113" applyFont="1" applyFill="1" applyAlignment="1"/>
    <xf numFmtId="0" fontId="3" fillId="0" borderId="0" xfId="113" applyFont="1" applyFill="1" applyAlignment="1">
      <alignment horizontal="right"/>
    </xf>
    <xf numFmtId="0" fontId="3" fillId="0" borderId="0" xfId="113" applyFont="1" applyFill="1" applyAlignment="1"/>
    <xf numFmtId="0" fontId="3" fillId="0" borderId="0" xfId="113" applyFont="1" applyFill="1" applyAlignment="1">
      <alignment horizontal="center"/>
    </xf>
    <xf numFmtId="0" fontId="9" fillId="0" borderId="5" xfId="113" applyFont="1" applyFill="1" applyBorder="1" applyAlignment="1">
      <alignment horizontal="center" vertical="center" wrapText="1"/>
    </xf>
    <xf numFmtId="0" fontId="9" fillId="0" borderId="6" xfId="113" applyFont="1" applyFill="1" applyBorder="1" applyAlignment="1">
      <alignment horizontal="center" vertical="center" wrapText="1"/>
    </xf>
    <xf numFmtId="0" fontId="4" fillId="0" borderId="7" xfId="113" applyFont="1" applyFill="1" applyBorder="1" applyAlignment="1">
      <alignment horizontal="right" vertical="center"/>
    </xf>
    <xf numFmtId="0" fontId="2" fillId="0" borderId="8" xfId="113" applyFont="1" applyFill="1" applyBorder="1" applyAlignment="1">
      <alignment horizontal="center" vertical="center" wrapText="1"/>
    </xf>
    <xf numFmtId="0" fontId="2" fillId="0" borderId="9" xfId="113" applyFont="1" applyFill="1" applyBorder="1" applyAlignment="1">
      <alignment horizontal="center" vertical="center" wrapText="1"/>
    </xf>
    <xf numFmtId="0" fontId="2" fillId="0" borderId="10" xfId="113" applyFont="1" applyFill="1" applyBorder="1" applyAlignment="1">
      <alignment horizontal="center" vertical="center" wrapText="1"/>
    </xf>
  </cellXfs>
  <cellStyles count="164">
    <cellStyle name="20% - Акцент1 2" xfId="1"/>
    <cellStyle name="20% - Акцент1 2 2" xfId="2"/>
    <cellStyle name="20% - Акцент2 2" xfId="3"/>
    <cellStyle name="20% - Акцент2 2 2" xfId="4"/>
    <cellStyle name="20% - Акцент3 2" xfId="5"/>
    <cellStyle name="20% - Акцент3 2 2" xfId="6"/>
    <cellStyle name="20% - Акцент4 2" xfId="7"/>
    <cellStyle name="20% - Акцент4 2 2" xfId="8"/>
    <cellStyle name="20% - Акцент5 2" xfId="9"/>
    <cellStyle name="20% - Акцент5 2 2" xfId="10"/>
    <cellStyle name="20% - Акцент6 2" xfId="11"/>
    <cellStyle name="20% - Акцент6 2 2" xfId="12"/>
    <cellStyle name="40% - Акцент1 2" xfId="13"/>
    <cellStyle name="40% - Акцент1 2 2" xfId="14"/>
    <cellStyle name="40% - Акцент2 2" xfId="15"/>
    <cellStyle name="40% - Акцент2 2 2" xfId="16"/>
    <cellStyle name="40% - Акцент3 2" xfId="17"/>
    <cellStyle name="40% - Акцент3 2 2" xfId="18"/>
    <cellStyle name="40% - Акцент4 2" xfId="19"/>
    <cellStyle name="40% - Акцент4 2 2" xfId="20"/>
    <cellStyle name="40% - Акцент5 2" xfId="21"/>
    <cellStyle name="40% - Акцент5 2 2" xfId="22"/>
    <cellStyle name="40% - Акцент6 2" xfId="23"/>
    <cellStyle name="40% - Акцент6 2 2" xfId="24"/>
    <cellStyle name="br" xfId="25"/>
    <cellStyle name="col" xfId="26"/>
    <cellStyle name="dtrow" xfId="27"/>
    <cellStyle name="st59" xfId="28"/>
    <cellStyle name="st60" xfId="29"/>
    <cellStyle name="st61" xfId="30"/>
    <cellStyle name="st62" xfId="31"/>
    <cellStyle name="st63" xfId="32"/>
    <cellStyle name="style0" xfId="33"/>
    <cellStyle name="td" xfId="34"/>
    <cellStyle name="tr" xfId="35"/>
    <cellStyle name="xl21" xfId="36"/>
    <cellStyle name="xl22" xfId="37"/>
    <cellStyle name="xl23" xfId="38"/>
    <cellStyle name="xl23 2" xfId="39"/>
    <cellStyle name="xl24" xfId="40"/>
    <cellStyle name="xl25" xfId="41"/>
    <cellStyle name="xl25 2" xfId="42"/>
    <cellStyle name="xl26" xfId="43"/>
    <cellStyle name="xl27" xfId="44"/>
    <cellStyle name="xl27 2" xfId="45"/>
    <cellStyle name="xl28" xfId="46"/>
    <cellStyle name="xl29" xfId="47"/>
    <cellStyle name="xl29 2" xfId="48"/>
    <cellStyle name="xl30" xfId="49"/>
    <cellStyle name="xl31" xfId="50"/>
    <cellStyle name="xl32" xfId="51"/>
    <cellStyle name="xl33" xfId="52"/>
    <cellStyle name="xl33 2" xfId="53"/>
    <cellStyle name="xl34" xfId="54"/>
    <cellStyle name="xl34 2" xfId="55"/>
    <cellStyle name="xl34 3" xfId="56"/>
    <cellStyle name="xl35" xfId="57"/>
    <cellStyle name="xl35 2" xfId="58"/>
    <cellStyle name="xl36" xfId="59"/>
    <cellStyle name="xl37" xfId="60"/>
    <cellStyle name="xl38" xfId="61"/>
    <cellStyle name="xl39" xfId="62"/>
    <cellStyle name="xl39 2" xfId="63"/>
    <cellStyle name="xl40" xfId="64"/>
    <cellStyle name="xl41" xfId="65"/>
    <cellStyle name="xl41 2" xfId="66"/>
    <cellStyle name="xl42" xfId="67"/>
    <cellStyle name="xl42 2" xfId="68"/>
    <cellStyle name="xl43" xfId="69"/>
    <cellStyle name="xl44" xfId="70"/>
    <cellStyle name="xl44 2" xfId="71"/>
    <cellStyle name="xl44 3" xfId="72"/>
    <cellStyle name="xl45" xfId="73"/>
    <cellStyle name="xl45 2" xfId="74"/>
    <cellStyle name="xl46" xfId="75"/>
    <cellStyle name="xl47" xfId="76"/>
    <cellStyle name="xl48" xfId="77"/>
    <cellStyle name="xl49" xfId="78"/>
    <cellStyle name="xl50" xfId="79"/>
    <cellStyle name="xl51" xfId="80"/>
    <cellStyle name="xl52" xfId="81"/>
    <cellStyle name="xl53" xfId="82"/>
    <cellStyle name="xl54" xfId="83"/>
    <cellStyle name="xl55" xfId="84"/>
    <cellStyle name="xl56" xfId="85"/>
    <cellStyle name="xl57" xfId="86"/>
    <cellStyle name="xl58" xfId="87"/>
    <cellStyle name="xl59" xfId="88"/>
    <cellStyle name="xl60" xfId="89"/>
    <cellStyle name="xl61" xfId="90"/>
    <cellStyle name="xl62" xfId="91"/>
    <cellStyle name="xl63" xfId="92"/>
    <cellStyle name="xl64" xfId="93"/>
    <cellStyle name="xl65" xfId="94"/>
    <cellStyle name="xl66" xfId="95"/>
    <cellStyle name="xl67" xfId="96"/>
    <cellStyle name="xl68" xfId="97"/>
    <cellStyle name="xl69" xfId="98"/>
    <cellStyle name="xl70" xfId="99"/>
    <cellStyle name="xl71" xfId="100"/>
    <cellStyle name="xl72" xfId="101"/>
    <cellStyle name="xl73" xfId="102"/>
    <cellStyle name="xl74" xfId="103"/>
    <cellStyle name="Обычный" xfId="0" builtinId="0"/>
    <cellStyle name="Обычный 10" xfId="104"/>
    <cellStyle name="Обычный 10 2" xfId="105"/>
    <cellStyle name="Обычный 10 2 2" xfId="106"/>
    <cellStyle name="Обычный 10 3" xfId="107"/>
    <cellStyle name="Обычный 10 3 2" xfId="108"/>
    <cellStyle name="Обычный 10 4" xfId="109"/>
    <cellStyle name="Обычный 11" xfId="110"/>
    <cellStyle name="Обычный 2" xfId="111"/>
    <cellStyle name="Обычный 2 2" xfId="112"/>
    <cellStyle name="Обычный 3" xfId="113"/>
    <cellStyle name="Обычный 3 2" xfId="114"/>
    <cellStyle name="Обычный 3 2 2" xfId="115"/>
    <cellStyle name="Обычный 3 3" xfId="116"/>
    <cellStyle name="Обычный 3 3 2" xfId="117"/>
    <cellStyle name="Обычный 3 4" xfId="118"/>
    <cellStyle name="Обычный 4" xfId="119"/>
    <cellStyle name="Обычный 4 2" xfId="120"/>
    <cellStyle name="Обычный 4 2 2" xfId="121"/>
    <cellStyle name="Обычный 4 3" xfId="122"/>
    <cellStyle name="Обычный 4 3 2" xfId="123"/>
    <cellStyle name="Обычный 4 4" xfId="124"/>
    <cellStyle name="Обычный 5" xfId="125"/>
    <cellStyle name="Обычный 5 2" xfId="126"/>
    <cellStyle name="Обычный 5 2 2" xfId="127"/>
    <cellStyle name="Обычный 5 3" xfId="128"/>
    <cellStyle name="Обычный 5 3 2" xfId="129"/>
    <cellStyle name="Обычный 5 4" xfId="130"/>
    <cellStyle name="Обычный 6" xfId="131"/>
    <cellStyle name="Обычный 6 2" xfId="132"/>
    <cellStyle name="Обычный 6 2 2" xfId="133"/>
    <cellStyle name="Обычный 6 3" xfId="134"/>
    <cellStyle name="Обычный 6 3 2" xfId="135"/>
    <cellStyle name="Обычный 6 4" xfId="136"/>
    <cellStyle name="Обычный 7" xfId="137"/>
    <cellStyle name="Обычный 7 2" xfId="138"/>
    <cellStyle name="Обычный 7 2 2" xfId="139"/>
    <cellStyle name="Обычный 7 3" xfId="140"/>
    <cellStyle name="Обычный 7 3 2" xfId="141"/>
    <cellStyle name="Обычный 7 4" xfId="142"/>
    <cellStyle name="Обычный 8" xfId="143"/>
    <cellStyle name="Обычный 8 2" xfId="144"/>
    <cellStyle name="Обычный 8 2 2" xfId="145"/>
    <cellStyle name="Обычный 8 3" xfId="146"/>
    <cellStyle name="Обычный 8 3 2" xfId="147"/>
    <cellStyle name="Обычный 8 4" xfId="148"/>
    <cellStyle name="Обычный 9" xfId="149"/>
    <cellStyle name="Обычный 9 2" xfId="150"/>
    <cellStyle name="Обычный 9 2 2" xfId="151"/>
    <cellStyle name="Обычный 9 3" xfId="152"/>
    <cellStyle name="Обычный 9 3 2" xfId="153"/>
    <cellStyle name="Обычный 9 4" xfId="154"/>
    <cellStyle name="Примечание 2" xfId="155"/>
    <cellStyle name="Примечание 2 2" xfId="156"/>
    <cellStyle name="Примечание 3" xfId="157"/>
    <cellStyle name="Примечание 3 2" xfId="158"/>
    <cellStyle name="Примечание 4" xfId="159"/>
    <cellStyle name="Примечание 4 2" xfId="160"/>
    <cellStyle name="Примечание 5" xfId="161"/>
    <cellStyle name="Примечание 5 2" xfId="162"/>
    <cellStyle name="Финансовый 2" xfId="16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147"/>
  <sheetViews>
    <sheetView tabSelected="1" view="pageBreakPreview" topLeftCell="A97" zoomScale="115" workbookViewId="0">
      <selection activeCell="D110" sqref="D110"/>
    </sheetView>
  </sheetViews>
  <sheetFormatPr defaultColWidth="15.85546875" defaultRowHeight="12.75"/>
  <cols>
    <col min="1" max="1" width="21.42578125" style="18" customWidth="1"/>
    <col min="2" max="2" width="68.85546875" style="19" customWidth="1"/>
    <col min="3" max="3" width="11.7109375" style="20" bestFit="1" customWidth="1"/>
    <col min="4" max="5" width="11.85546875" style="20" bestFit="1" customWidth="1"/>
    <col min="6" max="6" width="29" style="2" customWidth="1"/>
    <col min="7" max="7" width="15.85546875" style="2" bestFit="1" customWidth="1"/>
    <col min="8" max="243" width="9.140625" style="2" customWidth="1"/>
    <col min="244" max="244" width="21.42578125" style="2" customWidth="1"/>
    <col min="245" max="245" width="68.85546875" style="2" customWidth="1"/>
    <col min="246" max="248" width="11.28515625" style="2" customWidth="1"/>
    <col min="249" max="16384" width="15.85546875" style="2"/>
  </cols>
  <sheetData>
    <row r="1" spans="1:7" ht="15.75">
      <c r="A1" s="38" t="s">
        <v>16</v>
      </c>
      <c r="B1" s="39"/>
      <c r="C1" s="39"/>
      <c r="D1" s="39"/>
      <c r="E1" s="39"/>
    </row>
    <row r="2" spans="1:7" ht="15.75">
      <c r="A2" s="38" t="s">
        <v>17</v>
      </c>
      <c r="B2" s="39"/>
      <c r="C2" s="39"/>
      <c r="D2" s="39"/>
      <c r="E2" s="39"/>
    </row>
    <row r="3" spans="1:7" ht="18" customHeight="1">
      <c r="A3" s="38" t="s">
        <v>186</v>
      </c>
      <c r="B3" s="39"/>
      <c r="C3" s="39"/>
      <c r="D3" s="39"/>
      <c r="E3" s="39"/>
    </row>
    <row r="4" spans="1:7" ht="9.75" customHeight="1">
      <c r="A4" s="40"/>
      <c r="B4" s="40"/>
      <c r="C4" s="40"/>
      <c r="D4" s="40"/>
      <c r="E4" s="40"/>
    </row>
    <row r="5" spans="1:7" ht="20.100000000000001" customHeight="1">
      <c r="A5" s="36" t="s">
        <v>18</v>
      </c>
      <c r="B5" s="36"/>
      <c r="C5" s="37"/>
      <c r="D5" s="37"/>
      <c r="E5" s="37"/>
    </row>
    <row r="6" spans="1:7" ht="20.100000000000001" customHeight="1">
      <c r="A6" s="36" t="s">
        <v>187</v>
      </c>
      <c r="B6" s="36"/>
      <c r="C6" s="36"/>
      <c r="D6" s="36"/>
      <c r="E6" s="36"/>
    </row>
    <row r="7" spans="1:7" ht="20.100000000000001" customHeight="1">
      <c r="A7" s="36" t="s">
        <v>19</v>
      </c>
      <c r="B7" s="36"/>
      <c r="C7" s="36"/>
      <c r="D7" s="36"/>
      <c r="E7" s="36"/>
    </row>
    <row r="8" spans="1:7" ht="16.5" customHeight="1">
      <c r="A8" s="1"/>
      <c r="B8" s="3"/>
      <c r="C8" s="43" t="s">
        <v>208</v>
      </c>
      <c r="D8" s="43"/>
      <c r="E8" s="43"/>
    </row>
    <row r="9" spans="1:7" ht="21" customHeight="1">
      <c r="A9" s="41" t="s">
        <v>20</v>
      </c>
      <c r="B9" s="41" t="s">
        <v>21</v>
      </c>
      <c r="C9" s="44" t="s">
        <v>22</v>
      </c>
      <c r="D9" s="45"/>
      <c r="E9" s="46"/>
    </row>
    <row r="10" spans="1:7" ht="18" customHeight="1">
      <c r="A10" s="42"/>
      <c r="B10" s="42"/>
      <c r="C10" s="5" t="s">
        <v>23</v>
      </c>
      <c r="D10" s="5" t="s">
        <v>173</v>
      </c>
      <c r="E10" s="5" t="s">
        <v>192</v>
      </c>
    </row>
    <row r="11" spans="1:7">
      <c r="A11" s="6" t="s">
        <v>0</v>
      </c>
      <c r="B11" s="7" t="s">
        <v>13</v>
      </c>
      <c r="C11" s="8">
        <f>C12+C14+C16+C19+C22+C27+C38+C40+C43+C46+C52</f>
        <v>654132</v>
      </c>
      <c r="D11" s="8">
        <f>D12+D14+D16+D19+D22+D27+D38+D40+D43+D46+D52</f>
        <v>679535.6</v>
      </c>
      <c r="E11" s="8">
        <f>E12+E14+E16+E19+E22+E27+E38+E40+E43+E46+E52</f>
        <v>709302.5</v>
      </c>
      <c r="F11" s="9"/>
      <c r="G11" s="9"/>
    </row>
    <row r="12" spans="1:7">
      <c r="A12" s="6" t="s">
        <v>24</v>
      </c>
      <c r="B12" s="7" t="s">
        <v>25</v>
      </c>
      <c r="C12" s="8">
        <f>C13</f>
        <v>426552.1</v>
      </c>
      <c r="D12" s="8">
        <f>D13</f>
        <v>453595</v>
      </c>
      <c r="E12" s="8">
        <f>E13</f>
        <v>483909</v>
      </c>
      <c r="F12" s="9"/>
      <c r="G12" s="9"/>
    </row>
    <row r="13" spans="1:7">
      <c r="A13" s="10" t="s">
        <v>1</v>
      </c>
      <c r="B13" s="11" t="s">
        <v>9</v>
      </c>
      <c r="C13" s="29">
        <f>406017.1+20535</f>
        <v>426552.1</v>
      </c>
      <c r="D13" s="29">
        <f>433060+20535</f>
        <v>453595</v>
      </c>
      <c r="E13" s="29">
        <f>463374+20535</f>
        <v>483909</v>
      </c>
      <c r="F13" s="13"/>
      <c r="G13" s="13"/>
    </row>
    <row r="14" spans="1:7" ht="25.5">
      <c r="A14" s="6" t="s">
        <v>14</v>
      </c>
      <c r="B14" s="7" t="s">
        <v>26</v>
      </c>
      <c r="C14" s="8">
        <f>C15</f>
        <v>11912.9</v>
      </c>
      <c r="D14" s="8">
        <f>D15</f>
        <v>12193.6</v>
      </c>
      <c r="E14" s="8">
        <f>E15</f>
        <v>16444.5</v>
      </c>
      <c r="F14" s="9"/>
      <c r="G14" s="9"/>
    </row>
    <row r="15" spans="1:7" ht="25.5">
      <c r="A15" s="10" t="s">
        <v>27</v>
      </c>
      <c r="B15" s="11" t="s">
        <v>28</v>
      </c>
      <c r="C15" s="29">
        <v>11912.9</v>
      </c>
      <c r="D15" s="29">
        <v>12193.6</v>
      </c>
      <c r="E15" s="29">
        <v>16444.5</v>
      </c>
      <c r="F15" s="13"/>
      <c r="G15" s="13"/>
    </row>
    <row r="16" spans="1:7">
      <c r="A16" s="6" t="s">
        <v>12</v>
      </c>
      <c r="B16" s="7" t="s">
        <v>29</v>
      </c>
      <c r="C16" s="8">
        <f>C17+C18</f>
        <v>29627</v>
      </c>
      <c r="D16" s="8">
        <f>D17+D18</f>
        <v>29627</v>
      </c>
      <c r="E16" s="8">
        <f>E17+E18</f>
        <v>29627</v>
      </c>
      <c r="F16" s="9"/>
      <c r="G16" s="9"/>
    </row>
    <row r="17" spans="1:7" ht="18" customHeight="1">
      <c r="A17" s="10" t="s">
        <v>30</v>
      </c>
      <c r="B17" s="11" t="s">
        <v>15</v>
      </c>
      <c r="C17" s="12">
        <v>13443</v>
      </c>
      <c r="D17" s="12">
        <v>13443</v>
      </c>
      <c r="E17" s="12">
        <v>13443</v>
      </c>
      <c r="F17" s="13"/>
      <c r="G17" s="13"/>
    </row>
    <row r="18" spans="1:7" ht="25.5">
      <c r="A18" s="10" t="s">
        <v>31</v>
      </c>
      <c r="B18" s="11" t="s">
        <v>32</v>
      </c>
      <c r="C18" s="12">
        <v>16184</v>
      </c>
      <c r="D18" s="12">
        <v>16184</v>
      </c>
      <c r="E18" s="12">
        <v>16184</v>
      </c>
    </row>
    <row r="19" spans="1:7">
      <c r="A19" s="6" t="s">
        <v>2</v>
      </c>
      <c r="B19" s="7" t="s">
        <v>33</v>
      </c>
      <c r="C19" s="8">
        <f>C20+C21</f>
        <v>97990</v>
      </c>
      <c r="D19" s="8">
        <f>D20+D21</f>
        <v>97990</v>
      </c>
      <c r="E19" s="8">
        <f>E20+E21</f>
        <v>97990</v>
      </c>
    </row>
    <row r="20" spans="1:7" ht="26.25" customHeight="1">
      <c r="A20" s="10" t="s">
        <v>34</v>
      </c>
      <c r="B20" s="11" t="s">
        <v>35</v>
      </c>
      <c r="C20" s="32">
        <v>45990</v>
      </c>
      <c r="D20" s="32">
        <v>45990</v>
      </c>
      <c r="E20" s="32">
        <v>45990</v>
      </c>
    </row>
    <row r="21" spans="1:7">
      <c r="A21" s="10" t="s">
        <v>10</v>
      </c>
      <c r="B21" s="11" t="s">
        <v>36</v>
      </c>
      <c r="C21" s="12">
        <v>52000</v>
      </c>
      <c r="D21" s="12">
        <v>52000</v>
      </c>
      <c r="E21" s="12">
        <v>52000</v>
      </c>
    </row>
    <row r="22" spans="1:7">
      <c r="A22" s="6" t="s">
        <v>3</v>
      </c>
      <c r="B22" s="7" t="s">
        <v>37</v>
      </c>
      <c r="C22" s="8">
        <f>C23+C24+C25</f>
        <v>10421</v>
      </c>
      <c r="D22" s="8">
        <f>D23+D24+D25</f>
        <v>10421</v>
      </c>
      <c r="E22" s="8">
        <f>E23+E24+E25</f>
        <v>10422</v>
      </c>
    </row>
    <row r="23" spans="1:7" ht="51">
      <c r="A23" s="10" t="s">
        <v>38</v>
      </c>
      <c r="B23" s="14" t="s">
        <v>39</v>
      </c>
      <c r="C23" s="12">
        <v>10276</v>
      </c>
      <c r="D23" s="12">
        <v>10276</v>
      </c>
      <c r="E23" s="12">
        <v>10276</v>
      </c>
    </row>
    <row r="24" spans="1:7" ht="25.5">
      <c r="A24" s="10" t="s">
        <v>40</v>
      </c>
      <c r="B24" s="11" t="s">
        <v>41</v>
      </c>
      <c r="C24" s="12">
        <v>135</v>
      </c>
      <c r="D24" s="12">
        <v>135</v>
      </c>
      <c r="E24" s="12">
        <v>136</v>
      </c>
    </row>
    <row r="25" spans="1:7" ht="56.25" customHeight="1">
      <c r="A25" s="10" t="s">
        <v>174</v>
      </c>
      <c r="B25" s="11" t="s">
        <v>175</v>
      </c>
      <c r="C25" s="12">
        <v>10</v>
      </c>
      <c r="D25" s="12">
        <v>10</v>
      </c>
      <c r="E25" s="12">
        <v>10</v>
      </c>
    </row>
    <row r="26" spans="1:7" ht="25.5" hidden="1">
      <c r="A26" s="6" t="s">
        <v>4</v>
      </c>
      <c r="B26" s="7" t="s">
        <v>42</v>
      </c>
      <c r="C26" s="12">
        <v>0</v>
      </c>
      <c r="D26" s="12">
        <v>0</v>
      </c>
      <c r="E26" s="12">
        <v>0</v>
      </c>
    </row>
    <row r="27" spans="1:7" ht="25.5">
      <c r="A27" s="6" t="s">
        <v>5</v>
      </c>
      <c r="B27" s="7" t="s">
        <v>43</v>
      </c>
      <c r="C27" s="8">
        <f>SUM(C28:C34)</f>
        <v>64661</v>
      </c>
      <c r="D27" s="8">
        <f>SUM(D28:D34)</f>
        <v>64740</v>
      </c>
      <c r="E27" s="8">
        <f>SUM(E28:E34)</f>
        <v>59940</v>
      </c>
    </row>
    <row r="28" spans="1:7" ht="38.25">
      <c r="A28" s="10" t="s">
        <v>194</v>
      </c>
      <c r="B28" s="11" t="s">
        <v>193</v>
      </c>
      <c r="C28" s="12">
        <v>0</v>
      </c>
      <c r="D28" s="32">
        <v>600</v>
      </c>
      <c r="E28" s="32">
        <v>750</v>
      </c>
    </row>
    <row r="29" spans="1:7" ht="54.75" customHeight="1">
      <c r="A29" s="10" t="s">
        <v>44</v>
      </c>
      <c r="B29" s="11" t="s">
        <v>45</v>
      </c>
      <c r="C29" s="32">
        <v>24000</v>
      </c>
      <c r="D29" s="32">
        <v>24000</v>
      </c>
      <c r="E29" s="32">
        <v>24000</v>
      </c>
    </row>
    <row r="30" spans="1:7" ht="57.75" customHeight="1">
      <c r="A30" s="10" t="s">
        <v>46</v>
      </c>
      <c r="B30" s="11" t="s">
        <v>47</v>
      </c>
      <c r="C30" s="32">
        <v>8500</v>
      </c>
      <c r="D30" s="32">
        <v>8500</v>
      </c>
      <c r="E30" s="32">
        <v>8500</v>
      </c>
    </row>
    <row r="31" spans="1:7" ht="38.25">
      <c r="A31" s="10" t="s">
        <v>48</v>
      </c>
      <c r="B31" s="11" t="s">
        <v>49</v>
      </c>
      <c r="C31" s="12">
        <v>80</v>
      </c>
      <c r="D31" s="12">
        <v>80</v>
      </c>
      <c r="E31" s="12">
        <v>80</v>
      </c>
    </row>
    <row r="32" spans="1:7" ht="25.5">
      <c r="A32" s="10" t="s">
        <v>50</v>
      </c>
      <c r="B32" s="11" t="s">
        <v>51</v>
      </c>
      <c r="C32" s="12">
        <v>4900</v>
      </c>
      <c r="D32" s="12">
        <v>4900</v>
      </c>
      <c r="E32" s="12">
        <v>4900</v>
      </c>
    </row>
    <row r="33" spans="1:5" ht="38.25">
      <c r="A33" s="10" t="s">
        <v>52</v>
      </c>
      <c r="B33" s="11" t="s">
        <v>53</v>
      </c>
      <c r="C33" s="32">
        <v>521</v>
      </c>
      <c r="D33" s="32">
        <v>0</v>
      </c>
      <c r="E33" s="32">
        <v>0</v>
      </c>
    </row>
    <row r="34" spans="1:5" ht="51">
      <c r="A34" s="10" t="s">
        <v>54</v>
      </c>
      <c r="B34" s="11" t="s">
        <v>55</v>
      </c>
      <c r="C34" s="12">
        <f>C36+C37+C35</f>
        <v>26660</v>
      </c>
      <c r="D34" s="12">
        <f>D36+D37+D35</f>
        <v>26660</v>
      </c>
      <c r="E34" s="12">
        <f>E36+E37+E35</f>
        <v>21710</v>
      </c>
    </row>
    <row r="35" spans="1:5" ht="51">
      <c r="A35" s="10" t="s">
        <v>56</v>
      </c>
      <c r="B35" s="11" t="s">
        <v>57</v>
      </c>
      <c r="C35" s="12">
        <v>20000</v>
      </c>
      <c r="D35" s="12">
        <v>20000</v>
      </c>
      <c r="E35" s="12">
        <v>15000</v>
      </c>
    </row>
    <row r="36" spans="1:5" ht="63.75">
      <c r="A36" s="10" t="s">
        <v>58</v>
      </c>
      <c r="B36" s="11" t="s">
        <v>59</v>
      </c>
      <c r="C36" s="12">
        <v>5300</v>
      </c>
      <c r="D36" s="12">
        <v>5300</v>
      </c>
      <c r="E36" s="12">
        <v>5350</v>
      </c>
    </row>
    <row r="37" spans="1:5" ht="63.75">
      <c r="A37" s="10" t="s">
        <v>60</v>
      </c>
      <c r="B37" s="11" t="s">
        <v>61</v>
      </c>
      <c r="C37" s="12">
        <v>1360</v>
      </c>
      <c r="D37" s="12">
        <v>1360</v>
      </c>
      <c r="E37" s="12">
        <v>1360</v>
      </c>
    </row>
    <row r="38" spans="1:5">
      <c r="A38" s="6" t="s">
        <v>62</v>
      </c>
      <c r="B38" s="7" t="s">
        <v>63</v>
      </c>
      <c r="C38" s="8">
        <f>+C39</f>
        <v>801</v>
      </c>
      <c r="D38" s="8">
        <f>+D39</f>
        <v>801</v>
      </c>
      <c r="E38" s="8">
        <f>+E39</f>
        <v>801</v>
      </c>
    </row>
    <row r="39" spans="1:5">
      <c r="A39" s="10" t="s">
        <v>64</v>
      </c>
      <c r="B39" s="11" t="s">
        <v>65</v>
      </c>
      <c r="C39" s="12">
        <v>801</v>
      </c>
      <c r="D39" s="12">
        <v>801</v>
      </c>
      <c r="E39" s="12">
        <v>801</v>
      </c>
    </row>
    <row r="40" spans="1:5" ht="25.5">
      <c r="A40" s="6" t="s">
        <v>6</v>
      </c>
      <c r="B40" s="7" t="s">
        <v>66</v>
      </c>
      <c r="C40" s="8">
        <f>C41+C42</f>
        <v>167</v>
      </c>
      <c r="D40" s="8">
        <f>D41+D42</f>
        <v>168</v>
      </c>
      <c r="E40" s="8">
        <f>E41+E42</f>
        <v>169</v>
      </c>
    </row>
    <row r="41" spans="1:5" ht="25.5">
      <c r="A41" s="10" t="s">
        <v>67</v>
      </c>
      <c r="B41" s="11" t="s">
        <v>68</v>
      </c>
      <c r="C41" s="12">
        <v>80</v>
      </c>
      <c r="D41" s="12">
        <v>81</v>
      </c>
      <c r="E41" s="12">
        <v>82</v>
      </c>
    </row>
    <row r="42" spans="1:5">
      <c r="A42" s="10" t="s">
        <v>69</v>
      </c>
      <c r="B42" s="11" t="s">
        <v>70</v>
      </c>
      <c r="C42" s="12">
        <v>87</v>
      </c>
      <c r="D42" s="12">
        <v>87</v>
      </c>
      <c r="E42" s="12">
        <v>87</v>
      </c>
    </row>
    <row r="43" spans="1:5" ht="25.5">
      <c r="A43" s="6" t="s">
        <v>11</v>
      </c>
      <c r="B43" s="7" t="s">
        <v>71</v>
      </c>
      <c r="C43" s="8">
        <f>+C44+C45</f>
        <v>7300</v>
      </c>
      <c r="D43" s="8">
        <f>+D44+D45</f>
        <v>5300</v>
      </c>
      <c r="E43" s="8">
        <f>+E44+E45</f>
        <v>5300</v>
      </c>
    </row>
    <row r="44" spans="1:5" ht="62.25" customHeight="1">
      <c r="A44" s="10" t="s">
        <v>72</v>
      </c>
      <c r="B44" s="11" t="s">
        <v>73</v>
      </c>
      <c r="C44" s="12">
        <v>500</v>
      </c>
      <c r="D44" s="12">
        <v>2000</v>
      </c>
      <c r="E44" s="12">
        <v>2000</v>
      </c>
    </row>
    <row r="45" spans="1:5" ht="25.5">
      <c r="A45" s="10" t="s">
        <v>177</v>
      </c>
      <c r="B45" s="11" t="s">
        <v>178</v>
      </c>
      <c r="C45" s="12">
        <v>6800</v>
      </c>
      <c r="D45" s="12">
        <v>3300</v>
      </c>
      <c r="E45" s="12">
        <v>3300</v>
      </c>
    </row>
    <row r="46" spans="1:5">
      <c r="A46" s="6" t="s">
        <v>7</v>
      </c>
      <c r="B46" s="7" t="s">
        <v>74</v>
      </c>
      <c r="C46" s="8">
        <f>SUM(C47:C51)</f>
        <v>1500</v>
      </c>
      <c r="D46" s="8">
        <f>SUM(D47:D51)</f>
        <v>1500</v>
      </c>
      <c r="E46" s="8">
        <f>SUM(E47:E51)</f>
        <v>1500</v>
      </c>
    </row>
    <row r="47" spans="1:5" ht="25.5">
      <c r="A47" s="10" t="s">
        <v>75</v>
      </c>
      <c r="B47" s="15" t="s">
        <v>76</v>
      </c>
      <c r="C47" s="12">
        <v>850</v>
      </c>
      <c r="D47" s="12">
        <v>850</v>
      </c>
      <c r="E47" s="12">
        <v>850</v>
      </c>
    </row>
    <row r="48" spans="1:5" ht="38.25">
      <c r="A48" s="10" t="s">
        <v>77</v>
      </c>
      <c r="B48" s="15" t="s">
        <v>78</v>
      </c>
      <c r="C48" s="12">
        <v>300</v>
      </c>
      <c r="D48" s="12">
        <v>300</v>
      </c>
      <c r="E48" s="12">
        <v>300</v>
      </c>
    </row>
    <row r="49" spans="1:5" ht="51">
      <c r="A49" s="10" t="s">
        <v>79</v>
      </c>
      <c r="B49" s="15" t="s">
        <v>80</v>
      </c>
      <c r="C49" s="12">
        <v>50</v>
      </c>
      <c r="D49" s="12">
        <v>50</v>
      </c>
      <c r="E49" s="12">
        <v>50</v>
      </c>
    </row>
    <row r="50" spans="1:5" ht="38.25">
      <c r="A50" s="28" t="s">
        <v>189</v>
      </c>
      <c r="B50" s="15" t="s">
        <v>188</v>
      </c>
      <c r="C50" s="12">
        <v>150</v>
      </c>
      <c r="D50" s="12">
        <v>150</v>
      </c>
      <c r="E50" s="12">
        <v>150</v>
      </c>
    </row>
    <row r="51" spans="1:5" ht="48" customHeight="1">
      <c r="A51" s="10" t="s">
        <v>81</v>
      </c>
      <c r="B51" s="15" t="s">
        <v>82</v>
      </c>
      <c r="C51" s="12">
        <v>150</v>
      </c>
      <c r="D51" s="12">
        <v>150</v>
      </c>
      <c r="E51" s="12">
        <v>150</v>
      </c>
    </row>
    <row r="52" spans="1:5">
      <c r="A52" s="6" t="s">
        <v>8</v>
      </c>
      <c r="B52" s="7" t="s">
        <v>83</v>
      </c>
      <c r="C52" s="8">
        <f>C53</f>
        <v>3200</v>
      </c>
      <c r="D52" s="8">
        <f>D53</f>
        <v>3200</v>
      </c>
      <c r="E52" s="8">
        <f>E53</f>
        <v>3200</v>
      </c>
    </row>
    <row r="53" spans="1:5">
      <c r="A53" s="10" t="s">
        <v>84</v>
      </c>
      <c r="B53" s="11" t="s">
        <v>85</v>
      </c>
      <c r="C53" s="12">
        <v>3200</v>
      </c>
      <c r="D53" s="12">
        <v>3200</v>
      </c>
      <c r="E53" s="12">
        <v>3200</v>
      </c>
    </row>
    <row r="54" spans="1:5" ht="62.25" hidden="1" customHeight="1">
      <c r="A54" s="10" t="s">
        <v>86</v>
      </c>
      <c r="B54" s="15" t="s">
        <v>87</v>
      </c>
      <c r="C54" s="12"/>
      <c r="D54" s="12"/>
      <c r="E54" s="12"/>
    </row>
    <row r="55" spans="1:5" ht="51.75" hidden="1" customHeight="1">
      <c r="A55" s="10" t="s">
        <v>88</v>
      </c>
      <c r="B55" s="15" t="s">
        <v>89</v>
      </c>
      <c r="C55" s="12"/>
      <c r="D55" s="12"/>
      <c r="E55" s="12"/>
    </row>
    <row r="56" spans="1:5" ht="54" hidden="1" customHeight="1">
      <c r="A56" s="10" t="s">
        <v>90</v>
      </c>
      <c r="B56" s="15" t="s">
        <v>91</v>
      </c>
      <c r="C56" s="12"/>
      <c r="D56" s="12"/>
      <c r="E56" s="12"/>
    </row>
    <row r="57" spans="1:5" ht="56.25" hidden="1" customHeight="1">
      <c r="A57" s="10" t="s">
        <v>92</v>
      </c>
      <c r="B57" s="15" t="s">
        <v>93</v>
      </c>
      <c r="C57" s="12"/>
      <c r="D57" s="12"/>
      <c r="E57" s="12"/>
    </row>
    <row r="58" spans="1:5" ht="53.25" hidden="1" customHeight="1">
      <c r="A58" s="10" t="s">
        <v>94</v>
      </c>
      <c r="B58" s="15" t="s">
        <v>95</v>
      </c>
      <c r="C58" s="12"/>
      <c r="D58" s="12"/>
      <c r="E58" s="12"/>
    </row>
    <row r="59" spans="1:5" ht="79.5" hidden="1" customHeight="1">
      <c r="A59" s="10" t="s">
        <v>96</v>
      </c>
      <c r="B59" s="15" t="s">
        <v>97</v>
      </c>
      <c r="C59" s="12"/>
      <c r="D59" s="12"/>
      <c r="E59" s="12"/>
    </row>
    <row r="60" spans="1:5" ht="65.25" hidden="1" customHeight="1">
      <c r="A60" s="10" t="s">
        <v>98</v>
      </c>
      <c r="B60" s="15" t="s">
        <v>99</v>
      </c>
      <c r="C60" s="12"/>
      <c r="D60" s="12"/>
      <c r="E60" s="12"/>
    </row>
    <row r="61" spans="1:5" ht="72" hidden="1" customHeight="1">
      <c r="A61" s="10" t="s">
        <v>100</v>
      </c>
      <c r="B61" s="15" t="s">
        <v>101</v>
      </c>
      <c r="C61" s="12"/>
      <c r="D61" s="12"/>
      <c r="E61" s="12"/>
    </row>
    <row r="62" spans="1:5" ht="63.75" hidden="1">
      <c r="A62" s="10" t="s">
        <v>102</v>
      </c>
      <c r="B62" s="15" t="s">
        <v>103</v>
      </c>
      <c r="C62" s="12"/>
      <c r="D62" s="12"/>
      <c r="E62" s="12"/>
    </row>
    <row r="63" spans="1:5" ht="62.25" hidden="1" customHeight="1">
      <c r="A63" s="10" t="s">
        <v>104</v>
      </c>
      <c r="B63" s="15" t="s">
        <v>105</v>
      </c>
      <c r="C63" s="12"/>
      <c r="D63" s="12"/>
      <c r="E63" s="12"/>
    </row>
    <row r="64" spans="1:5" hidden="1">
      <c r="A64" s="10" t="s">
        <v>106</v>
      </c>
      <c r="B64" s="15" t="s">
        <v>107</v>
      </c>
      <c r="C64" s="12"/>
      <c r="D64" s="12"/>
      <c r="E64" s="12"/>
    </row>
    <row r="65" spans="1:7">
      <c r="A65" s="6" t="s">
        <v>108</v>
      </c>
      <c r="B65" s="7" t="s">
        <v>109</v>
      </c>
      <c r="C65" s="8">
        <f>C66+C106+C108</f>
        <v>2001311.3015400001</v>
      </c>
      <c r="D65" s="8">
        <f>D66+D106+D108</f>
        <v>1824576.8713500001</v>
      </c>
      <c r="E65" s="8">
        <f>E66+E106+E108</f>
        <v>1810639.0789499998</v>
      </c>
    </row>
    <row r="66" spans="1:7" ht="25.5">
      <c r="A66" s="6" t="s">
        <v>110</v>
      </c>
      <c r="B66" s="7" t="s">
        <v>111</v>
      </c>
      <c r="C66" s="8">
        <f>+C67+C71+C86+C102</f>
        <v>1878712.3015400001</v>
      </c>
      <c r="D66" s="8">
        <f>+D67+D71+D86+D102</f>
        <v>1824576.8713500001</v>
      </c>
      <c r="E66" s="8">
        <f>+E67+E71+E86+E102</f>
        <v>1810639.0789499998</v>
      </c>
      <c r="F66" s="30"/>
      <c r="G66" s="30"/>
    </row>
    <row r="67" spans="1:7">
      <c r="A67" s="10" t="s">
        <v>112</v>
      </c>
      <c r="B67" s="7" t="s">
        <v>113</v>
      </c>
      <c r="C67" s="8">
        <f>C68+C69+C70</f>
        <v>269014</v>
      </c>
      <c r="D67" s="8">
        <f>D68+D69+D70</f>
        <v>269014</v>
      </c>
      <c r="E67" s="8">
        <f>E68+E69+E70</f>
        <v>269014</v>
      </c>
    </row>
    <row r="68" spans="1:7" ht="25.5">
      <c r="A68" s="10" t="s">
        <v>114</v>
      </c>
      <c r="B68" s="11" t="s">
        <v>115</v>
      </c>
      <c r="C68" s="12">
        <v>269014</v>
      </c>
      <c r="D68" s="12">
        <v>269014</v>
      </c>
      <c r="E68" s="12">
        <v>269014</v>
      </c>
    </row>
    <row r="69" spans="1:7" ht="25.5" hidden="1">
      <c r="A69" s="10" t="s">
        <v>116</v>
      </c>
      <c r="B69" s="11" t="s">
        <v>117</v>
      </c>
      <c r="C69" s="12">
        <v>0</v>
      </c>
      <c r="D69" s="12">
        <v>0</v>
      </c>
      <c r="E69" s="12">
        <v>0</v>
      </c>
    </row>
    <row r="70" spans="1:7" hidden="1">
      <c r="A70" s="10" t="s">
        <v>118</v>
      </c>
      <c r="B70" s="11" t="s">
        <v>119</v>
      </c>
      <c r="C70" s="12">
        <v>0</v>
      </c>
      <c r="D70" s="12">
        <v>0</v>
      </c>
      <c r="E70" s="12">
        <v>0</v>
      </c>
    </row>
    <row r="71" spans="1:7">
      <c r="A71" s="10" t="s">
        <v>120</v>
      </c>
      <c r="B71" s="7" t="s">
        <v>121</v>
      </c>
      <c r="C71" s="8">
        <f>SUM(C72:C85)</f>
        <v>215243.12363000005</v>
      </c>
      <c r="D71" s="8">
        <f>SUM(D73:D85)</f>
        <v>184267.44660000002</v>
      </c>
      <c r="E71" s="8">
        <f>SUM(E73:E85)</f>
        <v>177371.31555</v>
      </c>
    </row>
    <row r="72" spans="1:7" ht="39" customHeight="1">
      <c r="A72" s="10" t="s">
        <v>195</v>
      </c>
      <c r="B72" s="11" t="s">
        <v>196</v>
      </c>
      <c r="C72" s="12">
        <v>3000</v>
      </c>
      <c r="D72" s="12">
        <v>0</v>
      </c>
      <c r="E72" s="12">
        <v>0</v>
      </c>
    </row>
    <row r="73" spans="1:7" ht="47.25" customHeight="1">
      <c r="A73" s="10" t="s">
        <v>122</v>
      </c>
      <c r="B73" s="11" t="s">
        <v>123</v>
      </c>
      <c r="C73" s="27">
        <v>70108.971650000007</v>
      </c>
      <c r="D73" s="27">
        <v>64318.831989999999</v>
      </c>
      <c r="E73" s="27">
        <v>57612.969640000003</v>
      </c>
    </row>
    <row r="74" spans="1:7" ht="41.25" customHeight="1">
      <c r="A74" s="10" t="s">
        <v>124</v>
      </c>
      <c r="B74" s="11" t="s">
        <v>125</v>
      </c>
      <c r="C74" s="27">
        <v>1088.02469</v>
      </c>
      <c r="D74" s="27">
        <v>1101.8604700000001</v>
      </c>
      <c r="E74" s="27">
        <v>1111.1627900000001</v>
      </c>
    </row>
    <row r="75" spans="1:7" hidden="1">
      <c r="A75" s="10" t="s">
        <v>126</v>
      </c>
      <c r="B75" s="11" t="s">
        <v>127</v>
      </c>
      <c r="C75" s="27"/>
      <c r="D75" s="27"/>
      <c r="E75" s="27"/>
    </row>
    <row r="76" spans="1:7" ht="51" hidden="1">
      <c r="A76" s="10" t="s">
        <v>128</v>
      </c>
      <c r="B76" s="11" t="s">
        <v>129</v>
      </c>
      <c r="C76" s="27"/>
      <c r="D76" s="27"/>
      <c r="E76" s="27"/>
    </row>
    <row r="77" spans="1:7" ht="69.75" hidden="1" customHeight="1">
      <c r="A77" s="10" t="s">
        <v>130</v>
      </c>
      <c r="B77" s="11" t="s">
        <v>131</v>
      </c>
      <c r="C77" s="27"/>
      <c r="D77" s="27"/>
      <c r="E77" s="27"/>
    </row>
    <row r="78" spans="1:7" ht="51" customHeight="1">
      <c r="A78" s="10" t="s">
        <v>199</v>
      </c>
      <c r="B78" s="11" t="s">
        <v>200</v>
      </c>
      <c r="C78" s="27">
        <v>22267.142070000002</v>
      </c>
      <c r="D78" s="27">
        <v>0</v>
      </c>
      <c r="E78" s="27">
        <v>0</v>
      </c>
    </row>
    <row r="79" spans="1:7" ht="47.25" customHeight="1">
      <c r="A79" s="10" t="s">
        <v>184</v>
      </c>
      <c r="B79" s="11" t="s">
        <v>185</v>
      </c>
      <c r="C79" s="27">
        <v>5282.9896900000003</v>
      </c>
      <c r="D79" s="27">
        <v>0</v>
      </c>
      <c r="E79" s="27">
        <v>0</v>
      </c>
    </row>
    <row r="80" spans="1:7" ht="47.25" customHeight="1">
      <c r="A80" s="34" t="s">
        <v>190</v>
      </c>
      <c r="B80" s="11" t="s">
        <v>191</v>
      </c>
      <c r="C80" s="27">
        <v>1903.84834</v>
      </c>
      <c r="D80" s="27">
        <v>441.85487000000001</v>
      </c>
      <c r="E80" s="27">
        <v>781.65486999999996</v>
      </c>
      <c r="F80" s="31"/>
    </row>
    <row r="81" spans="1:6" ht="53.25" customHeight="1">
      <c r="A81" s="35" t="s">
        <v>130</v>
      </c>
      <c r="B81" s="11" t="s">
        <v>201</v>
      </c>
      <c r="C81" s="27">
        <v>9800</v>
      </c>
      <c r="D81" s="27">
        <v>0</v>
      </c>
      <c r="E81" s="27">
        <v>0</v>
      </c>
      <c r="F81" s="31"/>
    </row>
    <row r="82" spans="1:6" ht="76.5">
      <c r="A82" s="10" t="s">
        <v>132</v>
      </c>
      <c r="B82" s="11" t="s">
        <v>133</v>
      </c>
      <c r="C82" s="27">
        <v>835.82928000000004</v>
      </c>
      <c r="D82" s="27">
        <v>585.08050000000003</v>
      </c>
      <c r="E82" s="27">
        <v>250.74878000000001</v>
      </c>
    </row>
    <row r="83" spans="1:6" ht="63.75">
      <c r="A83" s="10" t="s">
        <v>134</v>
      </c>
      <c r="B83" s="11" t="s">
        <v>135</v>
      </c>
      <c r="C83" s="12">
        <v>90904.6</v>
      </c>
      <c r="D83" s="12">
        <v>117461</v>
      </c>
      <c r="E83" s="12">
        <v>117461</v>
      </c>
    </row>
    <row r="84" spans="1:6" ht="32.25" customHeight="1">
      <c r="A84" s="10" t="s">
        <v>197</v>
      </c>
      <c r="B84" s="11" t="s">
        <v>198</v>
      </c>
      <c r="C84" s="12">
        <v>9501.7000000000007</v>
      </c>
      <c r="D84" s="12">
        <v>0</v>
      </c>
      <c r="E84" s="12">
        <v>0</v>
      </c>
    </row>
    <row r="85" spans="1:6" ht="47.25" customHeight="1">
      <c r="A85" s="10" t="s">
        <v>181</v>
      </c>
      <c r="B85" s="11" t="s">
        <v>180</v>
      </c>
      <c r="C85" s="27">
        <v>550.01791000000003</v>
      </c>
      <c r="D85" s="27">
        <v>358.81876999999997</v>
      </c>
      <c r="E85" s="27">
        <v>153.77947</v>
      </c>
    </row>
    <row r="86" spans="1:6">
      <c r="A86" s="10" t="s">
        <v>136</v>
      </c>
      <c r="B86" s="7" t="s">
        <v>137</v>
      </c>
      <c r="C86" s="8">
        <f>C87+C99+C100+C101</f>
        <v>1231557.7465300001</v>
      </c>
      <c r="D86" s="8">
        <f>D87+D99+D100+D101</f>
        <v>1320234.61604</v>
      </c>
      <c r="E86" s="8">
        <f>E87+E99+E100+E101</f>
        <v>1313295.2635899999</v>
      </c>
      <c r="F86" s="25"/>
    </row>
    <row r="87" spans="1:6" ht="25.5">
      <c r="A87" s="10" t="s">
        <v>138</v>
      </c>
      <c r="B87" s="7" t="s">
        <v>139</v>
      </c>
      <c r="C87" s="8">
        <f>SUM(C88:C98)</f>
        <v>1220852.8785300003</v>
      </c>
      <c r="D87" s="8">
        <f>SUM(D88:D98)</f>
        <v>1310941.6607599999</v>
      </c>
      <c r="E87" s="8">
        <f>SUM(E88:E98)</f>
        <v>1306248.8684699999</v>
      </c>
    </row>
    <row r="88" spans="1:6" ht="78.75" customHeight="1">
      <c r="A88" s="10" t="s">
        <v>140</v>
      </c>
      <c r="B88" s="11" t="s">
        <v>141</v>
      </c>
      <c r="C88" s="27">
        <v>586855.18500000006</v>
      </c>
      <c r="D88" s="27">
        <v>627081.37444000004</v>
      </c>
      <c r="E88" s="27">
        <v>625593.68224999995</v>
      </c>
    </row>
    <row r="89" spans="1:6" ht="51">
      <c r="A89" s="10" t="s">
        <v>142</v>
      </c>
      <c r="B89" s="11" t="s">
        <v>143</v>
      </c>
      <c r="C89" s="27">
        <v>613097.22499999998</v>
      </c>
      <c r="D89" s="27">
        <v>669670.32094000001</v>
      </c>
      <c r="E89" s="27">
        <v>670874.92513999995</v>
      </c>
    </row>
    <row r="90" spans="1:6" ht="38.25">
      <c r="A90" s="10" t="s">
        <v>144</v>
      </c>
      <c r="B90" s="11" t="s">
        <v>145</v>
      </c>
      <c r="C90" s="27">
        <v>10188.251</v>
      </c>
      <c r="D90" s="27">
        <v>6736.7108200000002</v>
      </c>
      <c r="E90" s="27">
        <v>2887.1622400000001</v>
      </c>
    </row>
    <row r="91" spans="1:6" ht="25.5">
      <c r="A91" s="10" t="s">
        <v>146</v>
      </c>
      <c r="B91" s="11" t="s">
        <v>147</v>
      </c>
      <c r="C91" s="27">
        <v>1336.1</v>
      </c>
      <c r="D91" s="27">
        <v>1275.7029</v>
      </c>
      <c r="E91" s="27">
        <v>1275.7029</v>
      </c>
    </row>
    <row r="92" spans="1:6" ht="25.5">
      <c r="A92" s="10" t="s">
        <v>148</v>
      </c>
      <c r="B92" s="11" t="s">
        <v>149</v>
      </c>
      <c r="C92" s="27">
        <v>3765.6408999999999</v>
      </c>
      <c r="D92" s="27">
        <v>2646.08284</v>
      </c>
      <c r="E92" s="27">
        <v>2639.2616200000002</v>
      </c>
    </row>
    <row r="93" spans="1:6" ht="140.25">
      <c r="A93" s="10" t="s">
        <v>150</v>
      </c>
      <c r="B93" s="11" t="s">
        <v>176</v>
      </c>
      <c r="C93" s="27">
        <v>1037.2816600000001</v>
      </c>
      <c r="D93" s="27">
        <v>1033.42344</v>
      </c>
      <c r="E93" s="27">
        <v>1033.5434399999999</v>
      </c>
    </row>
    <row r="94" spans="1:6" ht="47.25" customHeight="1">
      <c r="A94" s="10" t="s">
        <v>204</v>
      </c>
      <c r="B94" s="11" t="s">
        <v>205</v>
      </c>
      <c r="C94" s="27">
        <v>81</v>
      </c>
      <c r="D94" s="27">
        <v>0</v>
      </c>
      <c r="E94" s="27">
        <v>0</v>
      </c>
    </row>
    <row r="95" spans="1:6" ht="84.75" customHeight="1">
      <c r="A95" s="10" t="s">
        <v>151</v>
      </c>
      <c r="B95" s="11" t="s">
        <v>152</v>
      </c>
      <c r="C95" s="27">
        <v>1027.03</v>
      </c>
      <c r="D95" s="27">
        <v>718.92100000000005</v>
      </c>
      <c r="E95" s="27">
        <v>308.10899999999998</v>
      </c>
    </row>
    <row r="96" spans="1:6" ht="89.25">
      <c r="A96" s="10" t="s">
        <v>153</v>
      </c>
      <c r="B96" s="11" t="s">
        <v>154</v>
      </c>
      <c r="C96" s="27">
        <v>356.60624999999999</v>
      </c>
      <c r="D96" s="27">
        <v>249.62438</v>
      </c>
      <c r="E96" s="27">
        <v>106.98188</v>
      </c>
    </row>
    <row r="97" spans="1:6" ht="48" customHeight="1">
      <c r="A97" s="10" t="s">
        <v>206</v>
      </c>
      <c r="B97" s="11" t="s">
        <v>207</v>
      </c>
      <c r="C97" s="27">
        <v>1465.05872</v>
      </c>
      <c r="D97" s="27">
        <v>0</v>
      </c>
      <c r="E97" s="27">
        <v>0</v>
      </c>
    </row>
    <row r="98" spans="1:6" ht="75" customHeight="1">
      <c r="A98" s="10" t="s">
        <v>155</v>
      </c>
      <c r="B98" s="14" t="s">
        <v>156</v>
      </c>
      <c r="C98" s="27">
        <v>1643.5</v>
      </c>
      <c r="D98" s="27">
        <v>1529.5</v>
      </c>
      <c r="E98" s="27">
        <v>1529.5</v>
      </c>
    </row>
    <row r="99" spans="1:6" ht="56.25" customHeight="1">
      <c r="A99" s="10" t="s">
        <v>157</v>
      </c>
      <c r="B99" s="33" t="s">
        <v>158</v>
      </c>
      <c r="C99" s="27">
        <v>6533.768</v>
      </c>
      <c r="D99" s="27">
        <v>4814.3552799999998</v>
      </c>
      <c r="E99" s="27">
        <v>2063.2951200000002</v>
      </c>
    </row>
    <row r="100" spans="1:6" ht="42" customHeight="1">
      <c r="A100" s="10" t="s">
        <v>159</v>
      </c>
      <c r="B100" s="11" t="s">
        <v>160</v>
      </c>
      <c r="C100" s="27">
        <v>35.9</v>
      </c>
      <c r="D100" s="27">
        <v>36.6</v>
      </c>
      <c r="E100" s="27">
        <v>380</v>
      </c>
    </row>
    <row r="101" spans="1:6" ht="42" customHeight="1">
      <c r="A101" s="10" t="s">
        <v>202</v>
      </c>
      <c r="B101" s="11" t="s">
        <v>203</v>
      </c>
      <c r="C101" s="27">
        <v>4135.2</v>
      </c>
      <c r="D101" s="27">
        <v>4442</v>
      </c>
      <c r="E101" s="27">
        <v>4603.1000000000004</v>
      </c>
    </row>
    <row r="102" spans="1:6">
      <c r="A102" s="6" t="s">
        <v>161</v>
      </c>
      <c r="B102" s="7" t="s">
        <v>162</v>
      </c>
      <c r="C102" s="8">
        <f>SUM(C103:C105)</f>
        <v>162897.43137999999</v>
      </c>
      <c r="D102" s="8">
        <f>SUM(D103:D105)</f>
        <v>51060.808709999998</v>
      </c>
      <c r="E102" s="8">
        <f>SUM(E103:E105)</f>
        <v>50958.499810000001</v>
      </c>
    </row>
    <row r="103" spans="1:6" ht="51">
      <c r="A103" s="10" t="s">
        <v>179</v>
      </c>
      <c r="B103" s="26" t="s">
        <v>183</v>
      </c>
      <c r="C103" s="12">
        <v>5228.8957099999998</v>
      </c>
      <c r="D103" s="12">
        <v>5228.8957099999998</v>
      </c>
      <c r="E103" s="12">
        <v>5698.9088099999999</v>
      </c>
    </row>
    <row r="104" spans="1:6" ht="45" customHeight="1">
      <c r="A104" s="10" t="s">
        <v>163</v>
      </c>
      <c r="B104" s="26" t="s">
        <v>164</v>
      </c>
      <c r="C104" s="12">
        <v>45762.142</v>
      </c>
      <c r="D104" s="12">
        <v>45831.913</v>
      </c>
      <c r="E104" s="12">
        <v>45259.591</v>
      </c>
    </row>
    <row r="105" spans="1:6" ht="25.5" customHeight="1">
      <c r="A105" s="10" t="s">
        <v>182</v>
      </c>
      <c r="B105" s="11" t="s">
        <v>165</v>
      </c>
      <c r="C105" s="12">
        <v>111906.39367</v>
      </c>
      <c r="D105" s="12">
        <v>0</v>
      </c>
      <c r="E105" s="12">
        <v>0</v>
      </c>
      <c r="F105" s="31"/>
    </row>
    <row r="106" spans="1:6" ht="38.25">
      <c r="A106" s="6" t="s">
        <v>166</v>
      </c>
      <c r="B106" s="7" t="s">
        <v>167</v>
      </c>
      <c r="C106" s="8">
        <f>+C107</f>
        <v>122599</v>
      </c>
      <c r="D106" s="8">
        <f>+D107</f>
        <v>0</v>
      </c>
      <c r="E106" s="8">
        <f>+E107</f>
        <v>0</v>
      </c>
    </row>
    <row r="107" spans="1:6" ht="30" customHeight="1">
      <c r="A107" s="10" t="s">
        <v>166</v>
      </c>
      <c r="B107" s="11" t="s">
        <v>167</v>
      </c>
      <c r="C107" s="12">
        <v>122599</v>
      </c>
      <c r="D107" s="12">
        <v>0</v>
      </c>
      <c r="E107" s="12">
        <v>0</v>
      </c>
    </row>
    <row r="108" spans="1:6" s="16" customFormat="1" hidden="1">
      <c r="A108" s="6" t="s">
        <v>168</v>
      </c>
      <c r="B108" s="7" t="s">
        <v>169</v>
      </c>
      <c r="C108" s="8">
        <f>C109</f>
        <v>0</v>
      </c>
      <c r="D108" s="8">
        <f>D109</f>
        <v>0</v>
      </c>
      <c r="E108" s="8">
        <f>E109</f>
        <v>0</v>
      </c>
    </row>
    <row r="109" spans="1:6" s="16" customFormat="1" hidden="1">
      <c r="A109" s="10" t="s">
        <v>168</v>
      </c>
      <c r="B109" s="11" t="s">
        <v>169</v>
      </c>
      <c r="C109" s="12"/>
      <c r="D109" s="12"/>
      <c r="E109" s="12"/>
    </row>
    <row r="110" spans="1:6">
      <c r="A110" s="6"/>
      <c r="B110" s="7" t="s">
        <v>170</v>
      </c>
      <c r="C110" s="8">
        <f>+C11+C65</f>
        <v>2655443.3015400004</v>
      </c>
      <c r="D110" s="8">
        <f>+D11+D65</f>
        <v>2504112.4713500002</v>
      </c>
      <c r="E110" s="8">
        <f>+E11+E65</f>
        <v>2519941.57895</v>
      </c>
    </row>
    <row r="111" spans="1:6">
      <c r="A111" s="6"/>
      <c r="B111" s="7" t="s">
        <v>171</v>
      </c>
      <c r="C111" s="8">
        <f>C110-C112</f>
        <v>-59999.999999999534</v>
      </c>
      <c r="D111" s="8">
        <f>D110-D112</f>
        <v>-59999.999999999534</v>
      </c>
      <c r="E111" s="8">
        <f>E110-E112</f>
        <v>-55000</v>
      </c>
    </row>
    <row r="112" spans="1:6">
      <c r="A112" s="17"/>
      <c r="B112" s="7" t="s">
        <v>172</v>
      </c>
      <c r="C112" s="8">
        <v>2715443.3015399999</v>
      </c>
      <c r="D112" s="8">
        <f>2563512.47135+600</f>
        <v>2564112.4713499998</v>
      </c>
      <c r="E112" s="8">
        <f>2574191.57895+750</f>
        <v>2574941.57895</v>
      </c>
    </row>
    <row r="113" spans="1:5" ht="20.25" customHeight="1"/>
    <row r="114" spans="1:5" s="24" customFormat="1" ht="20.25" customHeight="1">
      <c r="A114" s="4"/>
      <c r="B114" s="22"/>
      <c r="C114" s="23"/>
      <c r="D114" s="23"/>
      <c r="E114" s="23"/>
    </row>
    <row r="115" spans="1:5" ht="20.25" customHeight="1">
      <c r="C115" s="21"/>
      <c r="D115" s="21"/>
      <c r="E115" s="21"/>
    </row>
    <row r="116" spans="1:5" ht="20.25" customHeight="1"/>
    <row r="117" spans="1:5" ht="20.25" customHeight="1"/>
    <row r="118" spans="1:5" ht="20.25" customHeight="1"/>
    <row r="119" spans="1:5" ht="20.25" customHeight="1"/>
    <row r="120" spans="1:5" ht="20.25" customHeight="1"/>
    <row r="121" spans="1:5" ht="20.25" customHeight="1">
      <c r="A121" s="2"/>
      <c r="B121" s="2"/>
    </row>
    <row r="122" spans="1:5" ht="20.25" customHeight="1">
      <c r="A122" s="2"/>
      <c r="B122" s="2"/>
    </row>
    <row r="123" spans="1:5" ht="20.25" customHeight="1">
      <c r="A123" s="2"/>
      <c r="B123" s="2"/>
    </row>
    <row r="124" spans="1:5" ht="20.25" customHeight="1">
      <c r="A124" s="2"/>
      <c r="B124" s="2"/>
    </row>
    <row r="125" spans="1:5" ht="20.25" customHeight="1">
      <c r="A125" s="2"/>
      <c r="B125" s="2"/>
    </row>
    <row r="126" spans="1:5" ht="20.25" customHeight="1">
      <c r="A126" s="2"/>
      <c r="B126" s="2"/>
    </row>
    <row r="127" spans="1:5" ht="20.25" customHeight="1">
      <c r="A127" s="2"/>
      <c r="B127" s="2"/>
    </row>
    <row r="128" spans="1:5">
      <c r="A128" s="2"/>
      <c r="B128" s="2"/>
    </row>
    <row r="129" spans="1:2">
      <c r="A129" s="2"/>
      <c r="B129" s="2"/>
    </row>
    <row r="130" spans="1:2">
      <c r="A130" s="2"/>
      <c r="B130" s="2"/>
    </row>
    <row r="131" spans="1:2">
      <c r="A131" s="2"/>
      <c r="B131" s="2"/>
    </row>
    <row r="132" spans="1:2">
      <c r="A132" s="2"/>
      <c r="B132" s="2"/>
    </row>
    <row r="133" spans="1:2">
      <c r="A133" s="2"/>
      <c r="B133" s="2"/>
    </row>
    <row r="134" spans="1:2">
      <c r="A134" s="2"/>
      <c r="B134" s="2"/>
    </row>
    <row r="135" spans="1:2">
      <c r="A135" s="2"/>
      <c r="B135" s="2"/>
    </row>
    <row r="136" spans="1:2">
      <c r="A136" s="2"/>
      <c r="B136" s="2"/>
    </row>
    <row r="137" spans="1:2">
      <c r="A137" s="2"/>
      <c r="B137" s="2"/>
    </row>
    <row r="138" spans="1:2">
      <c r="A138" s="2"/>
      <c r="B138" s="2"/>
    </row>
    <row r="139" spans="1:2">
      <c r="A139" s="2"/>
      <c r="B139" s="2"/>
    </row>
    <row r="140" spans="1:2">
      <c r="A140" s="2"/>
      <c r="B140" s="2"/>
    </row>
    <row r="141" spans="1:2">
      <c r="A141" s="2"/>
      <c r="B141" s="2"/>
    </row>
    <row r="142" spans="1:2">
      <c r="A142" s="2"/>
      <c r="B142" s="2"/>
    </row>
    <row r="143" spans="1:2">
      <c r="A143" s="2"/>
      <c r="B143" s="2"/>
    </row>
    <row r="144" spans="1:2">
      <c r="A144" s="2"/>
      <c r="B144" s="2"/>
    </row>
    <row r="145" spans="1:2">
      <c r="A145" s="2"/>
      <c r="B145" s="2"/>
    </row>
    <row r="146" spans="1:2">
      <c r="A146" s="2"/>
      <c r="B146" s="2"/>
    </row>
    <row r="147" spans="1:2">
      <c r="A147" s="2"/>
      <c r="B147" s="2"/>
    </row>
  </sheetData>
  <mergeCells count="11">
    <mergeCell ref="A9:A10"/>
    <mergeCell ref="B9:B10"/>
    <mergeCell ref="A7:E7"/>
    <mergeCell ref="C8:E8"/>
    <mergeCell ref="C9:E9"/>
    <mergeCell ref="A5:E5"/>
    <mergeCell ref="A1:E1"/>
    <mergeCell ref="A2:E2"/>
    <mergeCell ref="A3:E3"/>
    <mergeCell ref="A4:E4"/>
    <mergeCell ref="A6:E6"/>
  </mergeCells>
  <phoneticPr fontId="16" type="noConversion"/>
  <pageMargins left="0.43307086614173229" right="0.47244094488188981" top="0.39370078740157483" bottom="0.19685039370078741" header="0" footer="0"/>
  <pageSetup paperSize="9" scale="76"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 2023-2025</vt:lpstr>
      <vt:lpstr>'дох 2023-2025'!Заголовки_для_печати</vt:lpstr>
      <vt:lpstr>'дох 2023-2025'!Область_печати</vt:lpstr>
    </vt:vector>
  </TitlesOfParts>
  <Company>MinFin UR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petrov_iv</cp:lastModifiedBy>
  <cp:lastPrinted>2023-12-16T07:07:50Z</cp:lastPrinted>
  <dcterms:created xsi:type="dcterms:W3CDTF">2007-02-26T11:08:00Z</dcterms:created>
  <dcterms:modified xsi:type="dcterms:W3CDTF">2023-12-16T07:22:15Z</dcterms:modified>
</cp:coreProperties>
</file>